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00.67.109\Estadistica spss\ESTADISTICAS\ANEXO\ANX 2020\TABULADOS\FINAL\"/>
    </mc:Choice>
  </mc:AlternateContent>
  <bookViews>
    <workbookView xWindow="0" yWindow="0" windowWidth="16785" windowHeight="7455" tabRatio="740"/>
  </bookViews>
  <sheets>
    <sheet name="SIPE" sheetId="42" r:id="rId1"/>
    <sheet name="SD" sheetId="45" r:id="rId2"/>
    <sheet name="SE" sheetId="44" r:id="rId3"/>
    <sheet name="SM" sheetId="43" r:id="rId4"/>
    <sheet name="JD_TOTAL_" sheetId="52" r:id="rId5"/>
    <sheet name="JD_TOTAL_TIPO" sheetId="48" r:id="rId6"/>
  </sheets>
  <definedNames>
    <definedName name="_xlnm._FilterDatabase" localSheetId="4" hidden="1">JD_TOTAL_!$A$3:$B$3</definedName>
    <definedName name="_xlnm._FilterDatabase" localSheetId="5" hidden="1">JD_TOTAL_TIPO!$A$3:$G$3</definedName>
    <definedName name="_xlnm._FilterDatabase" localSheetId="1" hidden="1">SD!$A$3:$B$3</definedName>
    <definedName name="_xlnm._FilterDatabase" localSheetId="2" hidden="1">SE!$A$3:$B$3</definedName>
    <definedName name="_xlnm._FilterDatabase" localSheetId="0" hidden="1">SIPE!$A$3:$B$3</definedName>
    <definedName name="_xlnm._FilterDatabase" localSheetId="3" hidden="1">SM!$A$3:$B$3</definedName>
    <definedName name="_xlnm.Print_Area" localSheetId="4">JD_TOTAL_!$B$1:$AI$20</definedName>
    <definedName name="_xlnm.Print_Area" localSheetId="5">JD_TOTAL_TIPO!$G$1:$AN$18</definedName>
    <definedName name="_xlnm.Print_Area" localSheetId="1">SD!$B$1:$AI$20</definedName>
    <definedName name="_xlnm.Print_Area" localSheetId="2">SE!$B$1:$AI$20</definedName>
    <definedName name="_xlnm.Print_Area" localSheetId="0">SIPE!$B$1:$AI$20</definedName>
    <definedName name="_xlnm.Print_Area" localSheetId="3">SM!$B$1:$AI$20</definedName>
    <definedName name="Print_Area" localSheetId="4">JD_TOTAL_!$B$1:$AC$19</definedName>
    <definedName name="Print_Area" localSheetId="5">JD_TOTAL_TIPO!$G$1:$AH$18</definedName>
    <definedName name="Print_Area" localSheetId="1">SD!$B$1:$AC$19</definedName>
    <definedName name="Print_Area" localSheetId="2">SE!$B$1:$AC$19</definedName>
    <definedName name="Print_Area" localSheetId="0">SIPE!$B$1:$AC$19</definedName>
    <definedName name="Print_Area" localSheetId="3">SM!$B$1:$AC$18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13" i="48" l="1"/>
  <c r="AV13" i="48"/>
  <c r="AW13" i="48"/>
  <c r="AX13" i="48"/>
  <c r="AY13" i="48"/>
  <c r="AZ13" i="48"/>
  <c r="BA13" i="48"/>
  <c r="BB13" i="48"/>
  <c r="BC13" i="48"/>
  <c r="BD13" i="48"/>
  <c r="BE13" i="48"/>
  <c r="BF13" i="48"/>
  <c r="BG13" i="48"/>
  <c r="BH13" i="48"/>
  <c r="BI13" i="48"/>
  <c r="BJ13" i="48"/>
  <c r="AT13" i="48"/>
  <c r="BC16" i="52"/>
  <c r="BC14" i="52"/>
  <c r="BC13" i="52"/>
  <c r="BC12" i="52"/>
  <c r="BC11" i="52"/>
  <c r="BC10" i="52"/>
  <c r="BB16" i="52"/>
  <c r="BB14" i="52"/>
  <c r="BB13" i="52"/>
  <c r="BB12" i="52"/>
  <c r="BB11" i="52"/>
  <c r="BB10" i="52"/>
  <c r="BA16" i="52"/>
  <c r="BA14" i="52"/>
  <c r="BA13" i="52"/>
  <c r="BA12" i="52"/>
  <c r="BA11" i="52"/>
  <c r="BA10" i="52"/>
  <c r="AZ16" i="52"/>
  <c r="AZ14" i="52"/>
  <c r="AZ13" i="52"/>
  <c r="AZ12" i="52"/>
  <c r="AZ11" i="52"/>
  <c r="AZ10" i="52"/>
  <c r="AY16" i="52"/>
  <c r="AX16" i="52"/>
  <c r="AW16" i="52"/>
  <c r="AV16" i="52"/>
  <c r="AU16" i="52"/>
  <c r="AT16" i="52"/>
  <c r="AS16" i="52"/>
  <c r="AR16" i="52"/>
  <c r="AY14" i="52"/>
  <c r="AX14" i="52"/>
  <c r="AW14" i="52"/>
  <c r="AV14" i="52"/>
  <c r="AU14" i="52"/>
  <c r="AT14" i="52"/>
  <c r="AS14" i="52"/>
  <c r="AR14" i="52"/>
  <c r="AY13" i="52"/>
  <c r="AX13" i="52"/>
  <c r="AW13" i="52"/>
  <c r="AV13" i="52"/>
  <c r="AU13" i="52"/>
  <c r="AT13" i="52"/>
  <c r="AS13" i="52"/>
  <c r="AR13" i="52"/>
  <c r="AY12" i="52"/>
  <c r="AX12" i="52"/>
  <c r="AW12" i="52"/>
  <c r="AV12" i="52"/>
  <c r="AU12" i="52"/>
  <c r="AT12" i="52"/>
  <c r="AS12" i="52"/>
  <c r="AR12" i="52"/>
  <c r="AY11" i="52"/>
  <c r="AX11" i="52"/>
  <c r="AW11" i="52"/>
  <c r="AV11" i="52"/>
  <c r="AU11" i="52"/>
  <c r="AT11" i="52"/>
  <c r="AS11" i="52"/>
  <c r="AR11" i="52"/>
  <c r="AY10" i="52"/>
  <c r="AX10" i="52"/>
  <c r="AW10" i="52"/>
  <c r="AV10" i="52"/>
  <c r="AU10" i="52"/>
  <c r="AT10" i="52"/>
  <c r="AS10" i="52"/>
  <c r="AR10" i="52"/>
  <c r="AQ16" i="52"/>
  <c r="AQ14" i="52"/>
  <c r="AQ13" i="52"/>
  <c r="AQ12" i="52"/>
  <c r="AQ11" i="52"/>
  <c r="AQ10" i="52"/>
  <c r="AP16" i="52"/>
  <c r="AO16" i="52"/>
  <c r="AP14" i="52"/>
  <c r="AO14" i="52"/>
  <c r="AP13" i="52"/>
  <c r="AO13" i="52"/>
  <c r="AP12" i="52"/>
  <c r="AO12" i="52"/>
  <c r="AP11" i="52"/>
  <c r="AO11" i="52"/>
  <c r="AP10" i="52"/>
  <c r="AO10" i="52"/>
  <c r="AN16" i="52"/>
  <c r="AN14" i="52"/>
  <c r="AN13" i="52"/>
  <c r="AN12" i="52"/>
  <c r="AN11" i="52"/>
  <c r="AN10" i="52"/>
  <c r="AM16" i="52"/>
  <c r="AM14" i="52"/>
  <c r="AM13" i="52"/>
  <c r="AM12" i="52"/>
  <c r="AM11" i="52"/>
  <c r="AM10" i="52"/>
  <c r="BU16" i="43"/>
  <c r="BT16" i="43"/>
  <c r="BS16" i="43"/>
  <c r="BR16" i="43"/>
  <c r="BQ16" i="43"/>
  <c r="BP16" i="43"/>
  <c r="BO16" i="43"/>
  <c r="BN16" i="43"/>
  <c r="BM16" i="43"/>
  <c r="BL16" i="43"/>
  <c r="BK16" i="43"/>
  <c r="BJ16" i="43"/>
  <c r="BI16" i="43"/>
  <c r="BH16" i="43"/>
  <c r="BG16" i="43"/>
  <c r="BF16" i="43"/>
  <c r="BE16" i="43"/>
  <c r="BC16" i="43"/>
  <c r="BB16" i="43"/>
  <c r="BA16" i="43"/>
  <c r="AZ16" i="43"/>
  <c r="AY16" i="43"/>
  <c r="AX16" i="43"/>
  <c r="AW16" i="43"/>
  <c r="AV16" i="43"/>
  <c r="AU16" i="43"/>
  <c r="AT16" i="43"/>
  <c r="AS16" i="43"/>
  <c r="AR16" i="43"/>
  <c r="AQ16" i="43"/>
  <c r="AP16" i="43"/>
  <c r="AO16" i="43"/>
  <c r="AN16" i="43"/>
  <c r="AM16" i="43"/>
  <c r="BU16" i="44"/>
  <c r="BT16" i="44"/>
  <c r="BS16" i="44"/>
  <c r="BR16" i="44"/>
  <c r="BQ16" i="44"/>
  <c r="BP16" i="44"/>
  <c r="BO16" i="44"/>
  <c r="BN16" i="44"/>
  <c r="BM16" i="44"/>
  <c r="BL16" i="44"/>
  <c r="BK16" i="44"/>
  <c r="BJ16" i="44"/>
  <c r="BI16" i="44"/>
  <c r="BH16" i="44"/>
  <c r="BG16" i="44"/>
  <c r="BF16" i="44"/>
  <c r="BE16" i="44"/>
  <c r="BC16" i="44"/>
  <c r="BB16" i="44"/>
  <c r="BA16" i="44"/>
  <c r="AZ16" i="44"/>
  <c r="AY16" i="44"/>
  <c r="AX16" i="44"/>
  <c r="AW16" i="44"/>
  <c r="AV16" i="44"/>
  <c r="AU16" i="44"/>
  <c r="AT16" i="44"/>
  <c r="AS16" i="44"/>
  <c r="AR16" i="44"/>
  <c r="AQ16" i="44"/>
  <c r="AP16" i="44"/>
  <c r="AO16" i="44"/>
  <c r="AN16" i="44"/>
  <c r="AM16" i="44"/>
  <c r="BU14" i="43"/>
  <c r="BU13" i="43"/>
  <c r="BU12" i="43"/>
  <c r="BU11" i="43"/>
  <c r="BU10" i="43"/>
  <c r="BT14" i="43"/>
  <c r="BT13" i="43"/>
  <c r="BT12" i="43"/>
  <c r="BT11" i="43"/>
  <c r="BT10" i="43"/>
  <c r="BS14" i="43"/>
  <c r="BS13" i="43"/>
  <c r="BS12" i="43"/>
  <c r="BS11" i="43"/>
  <c r="BS10" i="43"/>
  <c r="BR14" i="43"/>
  <c r="BR13" i="43"/>
  <c r="BR12" i="43"/>
  <c r="BR11" i="43"/>
  <c r="BR10" i="43"/>
  <c r="BQ14" i="43"/>
  <c r="BP14" i="43"/>
  <c r="BO14" i="43"/>
  <c r="BN14" i="43"/>
  <c r="BM14" i="43"/>
  <c r="BL14" i="43"/>
  <c r="BK14" i="43"/>
  <c r="BJ14" i="43"/>
  <c r="BQ13" i="43"/>
  <c r="BP13" i="43"/>
  <c r="BO13" i="43"/>
  <c r="BN13" i="43"/>
  <c r="BM13" i="43"/>
  <c r="BL13" i="43"/>
  <c r="BK13" i="43"/>
  <c r="BJ13" i="43"/>
  <c r="BQ12" i="43"/>
  <c r="BP12" i="43"/>
  <c r="BO12" i="43"/>
  <c r="BN12" i="43"/>
  <c r="BM12" i="43"/>
  <c r="BL12" i="43"/>
  <c r="BK12" i="43"/>
  <c r="BJ12" i="43"/>
  <c r="BQ11" i="43"/>
  <c r="BP11" i="43"/>
  <c r="BO11" i="43"/>
  <c r="BN11" i="43"/>
  <c r="BM11" i="43"/>
  <c r="BL11" i="43"/>
  <c r="BK11" i="43"/>
  <c r="BJ11" i="43"/>
  <c r="BQ10" i="43"/>
  <c r="BP10" i="43"/>
  <c r="BO10" i="43"/>
  <c r="BN10" i="43"/>
  <c r="BM10" i="43"/>
  <c r="BL10" i="43"/>
  <c r="BK10" i="43"/>
  <c r="BJ10" i="43"/>
  <c r="BI14" i="43"/>
  <c r="BI13" i="43"/>
  <c r="BI12" i="43"/>
  <c r="BI11" i="43"/>
  <c r="BI10" i="43"/>
  <c r="BH14" i="43"/>
  <c r="BG14" i="43"/>
  <c r="BF14" i="43"/>
  <c r="BH13" i="43"/>
  <c r="BG13" i="43"/>
  <c r="BF13" i="43"/>
  <c r="BH12" i="43"/>
  <c r="BG12" i="43"/>
  <c r="BF12" i="43"/>
  <c r="BH11" i="43"/>
  <c r="BG11" i="43"/>
  <c r="BF11" i="43"/>
  <c r="BH10" i="43"/>
  <c r="BG10" i="43"/>
  <c r="BF10" i="43"/>
  <c r="BE14" i="43"/>
  <c r="BE13" i="43"/>
  <c r="BE12" i="43"/>
  <c r="BE11" i="43"/>
  <c r="BE10" i="43"/>
  <c r="BU14" i="44"/>
  <c r="BU13" i="44"/>
  <c r="BU12" i="44"/>
  <c r="BU11" i="44"/>
  <c r="BU10" i="44"/>
  <c r="BT14" i="44"/>
  <c r="BT13" i="44"/>
  <c r="BT12" i="44"/>
  <c r="BT11" i="44"/>
  <c r="BT10" i="44"/>
  <c r="BS14" i="44"/>
  <c r="BS13" i="44"/>
  <c r="BS12" i="44"/>
  <c r="BS11" i="44"/>
  <c r="BS10" i="44"/>
  <c r="BR14" i="44"/>
  <c r="BR13" i="44"/>
  <c r="BR12" i="44"/>
  <c r="BR11" i="44"/>
  <c r="BR10" i="44"/>
  <c r="BQ14" i="44"/>
  <c r="BP14" i="44"/>
  <c r="BO14" i="44"/>
  <c r="BN14" i="44"/>
  <c r="BM14" i="44"/>
  <c r="BL14" i="44"/>
  <c r="BK14" i="44"/>
  <c r="BJ14" i="44"/>
  <c r="BQ13" i="44"/>
  <c r="BP13" i="44"/>
  <c r="BO13" i="44"/>
  <c r="BN13" i="44"/>
  <c r="BM13" i="44"/>
  <c r="BL13" i="44"/>
  <c r="BK13" i="44"/>
  <c r="BJ13" i="44"/>
  <c r="BQ12" i="44"/>
  <c r="BP12" i="44"/>
  <c r="BO12" i="44"/>
  <c r="BN12" i="44"/>
  <c r="BM12" i="44"/>
  <c r="BL12" i="44"/>
  <c r="BK12" i="44"/>
  <c r="BJ12" i="44"/>
  <c r="BQ11" i="44"/>
  <c r="BP11" i="44"/>
  <c r="BO11" i="44"/>
  <c r="BN11" i="44"/>
  <c r="BM11" i="44"/>
  <c r="BL11" i="44"/>
  <c r="BK11" i="44"/>
  <c r="BJ11" i="44"/>
  <c r="BQ10" i="44"/>
  <c r="BP10" i="44"/>
  <c r="BO10" i="44"/>
  <c r="BN10" i="44"/>
  <c r="BM10" i="44"/>
  <c r="BL10" i="44"/>
  <c r="BK10" i="44"/>
  <c r="BJ10" i="44"/>
  <c r="BI14" i="44"/>
  <c r="BI13" i="44"/>
  <c r="BI12" i="44"/>
  <c r="BI11" i="44"/>
  <c r="BI10" i="44"/>
  <c r="BH14" i="44"/>
  <c r="BG14" i="44"/>
  <c r="BF14" i="44"/>
  <c r="BH13" i="44"/>
  <c r="BG13" i="44"/>
  <c r="BF13" i="44"/>
  <c r="BH12" i="44"/>
  <c r="BG12" i="44"/>
  <c r="BF12" i="44"/>
  <c r="BH11" i="44"/>
  <c r="BG11" i="44"/>
  <c r="BF11" i="44"/>
  <c r="BH10" i="44"/>
  <c r="BG10" i="44"/>
  <c r="BF10" i="44"/>
  <c r="BE14" i="44"/>
  <c r="BE13" i="44"/>
  <c r="BE12" i="44"/>
  <c r="BE11" i="44"/>
  <c r="BE10" i="44"/>
  <c r="CC16" i="45"/>
  <c r="CB16" i="45"/>
  <c r="CA16" i="45"/>
  <c r="BZ16" i="45"/>
  <c r="BY16" i="45"/>
  <c r="BX16" i="45"/>
  <c r="BW16" i="45"/>
  <c r="BV16" i="45"/>
  <c r="BU16" i="45"/>
  <c r="BT16" i="45"/>
  <c r="BS16" i="45"/>
  <c r="BR16" i="45"/>
  <c r="BQ16" i="45"/>
  <c r="BP16" i="45"/>
  <c r="BO16" i="45"/>
  <c r="BN16" i="45"/>
  <c r="BM16" i="45"/>
  <c r="CC14" i="45"/>
  <c r="CC13" i="45"/>
  <c r="CC12" i="45"/>
  <c r="CC11" i="45"/>
  <c r="CC10" i="45"/>
  <c r="CB14" i="45"/>
  <c r="CB13" i="45"/>
  <c r="CB12" i="45"/>
  <c r="CB11" i="45"/>
  <c r="CB10" i="45"/>
  <c r="CA14" i="45"/>
  <c r="CA13" i="45"/>
  <c r="CA12" i="45"/>
  <c r="CA11" i="45"/>
  <c r="CA10" i="45"/>
  <c r="BZ14" i="45"/>
  <c r="BZ13" i="45"/>
  <c r="BZ12" i="45"/>
  <c r="BZ11" i="45"/>
  <c r="BZ10" i="45"/>
  <c r="BY14" i="45"/>
  <c r="BX14" i="45"/>
  <c r="BW14" i="45"/>
  <c r="BV14" i="45"/>
  <c r="BU14" i="45"/>
  <c r="BT14" i="45"/>
  <c r="BS14" i="45"/>
  <c r="BR14" i="45"/>
  <c r="BY13" i="45"/>
  <c r="BX13" i="45"/>
  <c r="BW13" i="45"/>
  <c r="BV13" i="45"/>
  <c r="BU13" i="45"/>
  <c r="BT13" i="45"/>
  <c r="BS13" i="45"/>
  <c r="BR13" i="45"/>
  <c r="BY12" i="45"/>
  <c r="BX12" i="45"/>
  <c r="BW12" i="45"/>
  <c r="BV12" i="45"/>
  <c r="BU12" i="45"/>
  <c r="BT12" i="45"/>
  <c r="BS12" i="45"/>
  <c r="BR12" i="45"/>
  <c r="BY11" i="45"/>
  <c r="BX11" i="45"/>
  <c r="BW11" i="45"/>
  <c r="BV11" i="45"/>
  <c r="BU11" i="45"/>
  <c r="BT11" i="45"/>
  <c r="BS11" i="45"/>
  <c r="BR11" i="45"/>
  <c r="BY10" i="45"/>
  <c r="BX10" i="45"/>
  <c r="BW10" i="45"/>
  <c r="BV10" i="45"/>
  <c r="BU10" i="45"/>
  <c r="BT10" i="45"/>
  <c r="BS10" i="45"/>
  <c r="BR10" i="45"/>
  <c r="BQ14" i="45"/>
  <c r="BQ13" i="45"/>
  <c r="BQ12" i="45"/>
  <c r="BQ11" i="45"/>
  <c r="BQ10" i="45"/>
  <c r="BP14" i="45"/>
  <c r="BO14" i="45"/>
  <c r="BN14" i="45"/>
  <c r="BM14" i="45"/>
  <c r="BP13" i="45" l="1"/>
  <c r="BO13" i="45"/>
  <c r="BN13" i="45"/>
  <c r="BP12" i="45"/>
  <c r="BO12" i="45"/>
  <c r="BN12" i="45"/>
  <c r="BP11" i="45"/>
  <c r="BO11" i="45"/>
  <c r="BN11" i="45"/>
  <c r="BP10" i="45"/>
  <c r="BO10" i="45"/>
  <c r="BN10" i="45"/>
  <c r="BM13" i="45"/>
  <c r="BM12" i="45"/>
  <c r="BM11" i="45"/>
  <c r="BM10" i="45"/>
  <c r="BH16" i="45"/>
  <c r="BF16" i="45"/>
  <c r="BD16" i="45"/>
  <c r="BB16" i="45"/>
  <c r="BA16" i="45"/>
  <c r="AZ16" i="45"/>
  <c r="AY16" i="45"/>
  <c r="AX16" i="45"/>
  <c r="AW16" i="45"/>
  <c r="AV16" i="45"/>
  <c r="AU16" i="45"/>
  <c r="AS16" i="45"/>
  <c r="AQ16" i="45"/>
  <c r="AP16" i="45"/>
  <c r="AO16" i="45"/>
  <c r="AM16" i="45"/>
  <c r="BC15" i="42"/>
  <c r="BB15" i="42"/>
  <c r="BA15" i="42"/>
  <c r="AZ15" i="42"/>
  <c r="AY15" i="42"/>
  <c r="AX15" i="42"/>
  <c r="AW15" i="42"/>
  <c r="AV15" i="42"/>
  <c r="AU15" i="42"/>
  <c r="AT15" i="42"/>
  <c r="AS15" i="42"/>
  <c r="AR15" i="42"/>
  <c r="AQ15" i="42"/>
  <c r="AP15" i="42"/>
  <c r="AO15" i="42"/>
  <c r="AN15" i="42"/>
  <c r="AM15" i="42"/>
  <c r="CB14" i="42"/>
  <c r="BZ14" i="42"/>
  <c r="BX14" i="42"/>
  <c r="BV14" i="42"/>
  <c r="BT14" i="42"/>
  <c r="BS14" i="42"/>
  <c r="BR14" i="42"/>
  <c r="BQ14" i="42"/>
  <c r="BP14" i="42"/>
  <c r="BO14" i="42"/>
  <c r="BN14" i="42"/>
  <c r="BM14" i="42"/>
  <c r="BK14" i="42"/>
  <c r="BI14" i="42"/>
  <c r="BH14" i="42"/>
  <c r="BG14" i="42"/>
  <c r="BE14" i="42"/>
  <c r="CB13" i="42"/>
  <c r="BZ13" i="42"/>
  <c r="BX13" i="42"/>
  <c r="BV13" i="42"/>
  <c r="BT13" i="42"/>
  <c r="BS13" i="42"/>
  <c r="BR13" i="42"/>
  <c r="BQ13" i="42"/>
  <c r="BP13" i="42"/>
  <c r="BO13" i="42"/>
  <c r="BN13" i="42"/>
  <c r="BM13" i="42"/>
  <c r="BK13" i="42"/>
  <c r="BI13" i="42"/>
  <c r="BH13" i="42"/>
  <c r="BG13" i="42"/>
  <c r="BE13" i="42"/>
  <c r="CB11" i="42"/>
  <c r="CB10" i="42"/>
  <c r="BZ10" i="42"/>
  <c r="BZ11" i="42"/>
  <c r="CB12" i="42"/>
  <c r="BZ12" i="42"/>
  <c r="BX12" i="42"/>
  <c r="BV12" i="42"/>
  <c r="BT12" i="42"/>
  <c r="BS12" i="42"/>
  <c r="BR12" i="42"/>
  <c r="BQ12" i="42"/>
  <c r="BP12" i="42"/>
  <c r="BO12" i="42"/>
  <c r="BN12" i="42"/>
  <c r="BM12" i="42"/>
  <c r="BK12" i="42"/>
  <c r="BI12" i="42"/>
  <c r="BH12" i="42"/>
  <c r="BG12" i="42"/>
  <c r="BE12" i="42"/>
  <c r="BX11" i="42"/>
  <c r="BV11" i="42"/>
  <c r="BT11" i="42"/>
  <c r="BS11" i="42"/>
  <c r="BR11" i="42"/>
  <c r="BQ11" i="42"/>
  <c r="BP11" i="42"/>
  <c r="BO11" i="42"/>
  <c r="BN11" i="42"/>
  <c r="BM11" i="42"/>
  <c r="BK11" i="42"/>
  <c r="BI11" i="42"/>
  <c r="BH11" i="42"/>
  <c r="BG11" i="42"/>
  <c r="BE11" i="42"/>
  <c r="BX10" i="42"/>
  <c r="BV10" i="42"/>
  <c r="BT10" i="42"/>
  <c r="BS10" i="42"/>
  <c r="BR10" i="42"/>
  <c r="BQ10" i="42"/>
  <c r="BP10" i="42"/>
  <c r="BO10" i="42"/>
  <c r="BN10" i="42"/>
  <c r="BM10" i="42"/>
  <c r="BK10" i="42"/>
  <c r="BI10" i="42"/>
  <c r="BH10" i="42"/>
  <c r="BG10" i="42"/>
  <c r="BE10" i="42"/>
  <c r="AL14" i="43" l="1"/>
  <c r="AL13" i="43"/>
  <c r="AL12" i="43"/>
  <c r="AL11" i="43"/>
  <c r="AL10" i="43"/>
  <c r="AL14" i="44"/>
  <c r="AL13" i="44"/>
  <c r="AL12" i="44"/>
  <c r="AL11" i="44"/>
  <c r="AL10" i="44"/>
  <c r="AL10" i="45"/>
  <c r="AL14" i="45"/>
  <c r="AL13" i="45"/>
  <c r="AL12" i="45"/>
  <c r="AL11" i="45"/>
  <c r="AL11" i="42"/>
  <c r="AL12" i="42"/>
  <c r="AL13" i="42"/>
  <c r="AL14" i="42"/>
  <c r="AL10" i="42"/>
  <c r="AK14" i="43"/>
  <c r="AK13" i="43"/>
  <c r="AK12" i="43"/>
  <c r="AK11" i="43"/>
  <c r="AK10" i="43"/>
  <c r="AK14" i="44"/>
  <c r="AK13" i="44"/>
  <c r="AK12" i="44"/>
  <c r="AK11" i="44"/>
  <c r="AK10" i="44"/>
  <c r="AK14" i="45"/>
  <c r="AK13" i="45"/>
  <c r="AK12" i="45"/>
  <c r="AK11" i="45"/>
  <c r="AK10" i="45"/>
  <c r="AK11" i="42"/>
  <c r="AK12" i="42"/>
  <c r="AK13" i="42"/>
  <c r="AK14" i="42"/>
  <c r="AK10" i="42"/>
  <c r="E28" i="43"/>
  <c r="F28" i="43"/>
  <c r="G28" i="43"/>
  <c r="H28" i="43"/>
  <c r="I28" i="43"/>
  <c r="J28" i="43"/>
  <c r="K28" i="43"/>
  <c r="L28" i="43"/>
  <c r="M28" i="43"/>
  <c r="N28" i="43"/>
  <c r="O28" i="43"/>
  <c r="P28" i="43"/>
  <c r="Q28" i="43"/>
  <c r="R28" i="43"/>
  <c r="S28" i="43"/>
  <c r="T28" i="43"/>
  <c r="U28" i="43"/>
  <c r="V28" i="43"/>
  <c r="W28" i="43"/>
  <c r="X28" i="43"/>
  <c r="Y28" i="43"/>
  <c r="Z28" i="43"/>
  <c r="AA28" i="43"/>
  <c r="AB28" i="43"/>
  <c r="AC28" i="43"/>
  <c r="AD28" i="43"/>
  <c r="AE28" i="43"/>
  <c r="AF28" i="43"/>
  <c r="AG28" i="43"/>
  <c r="AH28" i="43"/>
  <c r="AI28" i="43"/>
  <c r="E29" i="43"/>
  <c r="F29" i="43"/>
  <c r="G29" i="43"/>
  <c r="H29" i="43"/>
  <c r="I29" i="43"/>
  <c r="J29" i="43"/>
  <c r="K29" i="43"/>
  <c r="L29" i="43"/>
  <c r="M29" i="43"/>
  <c r="N29" i="43"/>
  <c r="O29" i="43"/>
  <c r="P29" i="43"/>
  <c r="Q29" i="43"/>
  <c r="R29" i="43"/>
  <c r="S29" i="43"/>
  <c r="T29" i="43"/>
  <c r="U29" i="43"/>
  <c r="V29" i="43"/>
  <c r="W29" i="43"/>
  <c r="X29" i="43"/>
  <c r="Y29" i="43"/>
  <c r="Z29" i="43"/>
  <c r="AA29" i="43"/>
  <c r="AB29" i="43"/>
  <c r="AC29" i="43"/>
  <c r="AD29" i="43"/>
  <c r="AE29" i="43"/>
  <c r="AF29" i="43"/>
  <c r="AG29" i="43"/>
  <c r="AH29" i="43"/>
  <c r="AI29" i="43"/>
  <c r="E30" i="43"/>
  <c r="F30" i="43"/>
  <c r="G30" i="43"/>
  <c r="H30" i="43"/>
  <c r="I30" i="43"/>
  <c r="J30" i="43"/>
  <c r="K30" i="43"/>
  <c r="L30" i="43"/>
  <c r="M30" i="43"/>
  <c r="N30" i="43"/>
  <c r="O30" i="43"/>
  <c r="P30" i="43"/>
  <c r="Q30" i="43"/>
  <c r="R30" i="43"/>
  <c r="S30" i="43"/>
  <c r="T30" i="43"/>
  <c r="U30" i="43"/>
  <c r="V30" i="43"/>
  <c r="W30" i="43"/>
  <c r="X30" i="43"/>
  <c r="Y30" i="43"/>
  <c r="Z30" i="43"/>
  <c r="AA30" i="43"/>
  <c r="AB30" i="43"/>
  <c r="AC30" i="43"/>
  <c r="AD30" i="43"/>
  <c r="AE30" i="43"/>
  <c r="AF30" i="43"/>
  <c r="AG30" i="43"/>
  <c r="AH30" i="43"/>
  <c r="AI30" i="43"/>
  <c r="E31" i="43"/>
  <c r="F31" i="43"/>
  <c r="G31" i="43"/>
  <c r="H31" i="43"/>
  <c r="I31" i="43"/>
  <c r="J31" i="43"/>
  <c r="K31" i="43"/>
  <c r="L31" i="43"/>
  <c r="M31" i="43"/>
  <c r="N31" i="43"/>
  <c r="O31" i="43"/>
  <c r="P31" i="43"/>
  <c r="Q31" i="43"/>
  <c r="R31" i="43"/>
  <c r="S31" i="43"/>
  <c r="T31" i="43"/>
  <c r="U31" i="43"/>
  <c r="V31" i="43"/>
  <c r="W31" i="43"/>
  <c r="X31" i="43"/>
  <c r="Y31" i="43"/>
  <c r="Z31" i="43"/>
  <c r="AA31" i="43"/>
  <c r="AB31" i="43"/>
  <c r="AC31" i="43"/>
  <c r="AD31" i="43"/>
  <c r="AE31" i="43"/>
  <c r="AF31" i="43"/>
  <c r="AG31" i="43"/>
  <c r="AH31" i="43"/>
  <c r="AI31" i="43"/>
  <c r="E32" i="43"/>
  <c r="F32" i="43"/>
  <c r="G32" i="43"/>
  <c r="H32" i="43"/>
  <c r="I32" i="43"/>
  <c r="J32" i="43"/>
  <c r="K32" i="43"/>
  <c r="L32" i="43"/>
  <c r="M32" i="43"/>
  <c r="N32" i="43"/>
  <c r="O32" i="43"/>
  <c r="P32" i="43"/>
  <c r="Q32" i="43"/>
  <c r="R32" i="43"/>
  <c r="S32" i="43"/>
  <c r="T32" i="43"/>
  <c r="U32" i="43"/>
  <c r="V32" i="43"/>
  <c r="W32" i="43"/>
  <c r="X32" i="43"/>
  <c r="Y32" i="43"/>
  <c r="Z32" i="43"/>
  <c r="AA32" i="43"/>
  <c r="AB32" i="43"/>
  <c r="AC32" i="43"/>
  <c r="AD32" i="43"/>
  <c r="AE32" i="43"/>
  <c r="AF32" i="43"/>
  <c r="AG32" i="43"/>
  <c r="AH32" i="43"/>
  <c r="AI32" i="43"/>
  <c r="D29" i="43"/>
  <c r="D30" i="43"/>
  <c r="D31" i="43"/>
  <c r="D32" i="43"/>
  <c r="D28" i="43"/>
  <c r="E28" i="44"/>
  <c r="F28" i="44"/>
  <c r="G28" i="44"/>
  <c r="H28" i="44"/>
  <c r="I28" i="44"/>
  <c r="J28" i="44"/>
  <c r="K28" i="44"/>
  <c r="L28" i="44"/>
  <c r="M28" i="44"/>
  <c r="N28" i="44"/>
  <c r="O28" i="44"/>
  <c r="P28" i="44"/>
  <c r="Q28" i="44"/>
  <c r="R28" i="44"/>
  <c r="S28" i="44"/>
  <c r="T28" i="44"/>
  <c r="U28" i="44"/>
  <c r="V28" i="44"/>
  <c r="W28" i="44"/>
  <c r="X28" i="44"/>
  <c r="Y28" i="44"/>
  <c r="Z28" i="44"/>
  <c r="AA28" i="44"/>
  <c r="AB28" i="44"/>
  <c r="AC28" i="44"/>
  <c r="AD28" i="44"/>
  <c r="AE28" i="44"/>
  <c r="AF28" i="44"/>
  <c r="AG28" i="44"/>
  <c r="AH28" i="44"/>
  <c r="AI28" i="44"/>
  <c r="E29" i="44"/>
  <c r="F29" i="44"/>
  <c r="G29" i="44"/>
  <c r="H29" i="44"/>
  <c r="I29" i="44"/>
  <c r="J29" i="44"/>
  <c r="K29" i="44"/>
  <c r="L29" i="44"/>
  <c r="M29" i="44"/>
  <c r="N29" i="44"/>
  <c r="O29" i="44"/>
  <c r="P29" i="44"/>
  <c r="Q29" i="44"/>
  <c r="R29" i="44"/>
  <c r="S29" i="44"/>
  <c r="T29" i="44"/>
  <c r="U29" i="44"/>
  <c r="V29" i="44"/>
  <c r="W29" i="44"/>
  <c r="X29" i="44"/>
  <c r="Y29" i="44"/>
  <c r="Z29" i="44"/>
  <c r="AA29" i="44"/>
  <c r="AB29" i="44"/>
  <c r="AC29" i="44"/>
  <c r="AD29" i="44"/>
  <c r="AE29" i="44"/>
  <c r="AF29" i="44"/>
  <c r="AG29" i="44"/>
  <c r="AH29" i="44"/>
  <c r="AI29" i="44"/>
  <c r="E30" i="44"/>
  <c r="F30" i="44"/>
  <c r="G30" i="44"/>
  <c r="H30" i="44"/>
  <c r="I30" i="44"/>
  <c r="J30" i="44"/>
  <c r="K30" i="44"/>
  <c r="L30" i="44"/>
  <c r="M30" i="44"/>
  <c r="N30" i="44"/>
  <c r="O30" i="44"/>
  <c r="P30" i="44"/>
  <c r="Q30" i="44"/>
  <c r="R30" i="44"/>
  <c r="S30" i="44"/>
  <c r="T30" i="44"/>
  <c r="U30" i="44"/>
  <c r="V30" i="44"/>
  <c r="W30" i="44"/>
  <c r="X30" i="44"/>
  <c r="Y30" i="44"/>
  <c r="Z30" i="44"/>
  <c r="AA30" i="44"/>
  <c r="AB30" i="44"/>
  <c r="AC30" i="44"/>
  <c r="AD30" i="44"/>
  <c r="AE30" i="44"/>
  <c r="AF30" i="44"/>
  <c r="AG30" i="44"/>
  <c r="AH30" i="44"/>
  <c r="AI30" i="44"/>
  <c r="E31" i="44"/>
  <c r="F31" i="44"/>
  <c r="G31" i="44"/>
  <c r="H31" i="44"/>
  <c r="I31" i="44"/>
  <c r="J31" i="44"/>
  <c r="K31" i="44"/>
  <c r="L31" i="44"/>
  <c r="M31" i="44"/>
  <c r="N31" i="44"/>
  <c r="O31" i="44"/>
  <c r="P31" i="44"/>
  <c r="Q31" i="44"/>
  <c r="R31" i="44"/>
  <c r="S31" i="44"/>
  <c r="T31" i="44"/>
  <c r="U31" i="44"/>
  <c r="V31" i="44"/>
  <c r="W31" i="44"/>
  <c r="X31" i="44"/>
  <c r="Y31" i="44"/>
  <c r="Z31" i="44"/>
  <c r="AA31" i="44"/>
  <c r="AB31" i="44"/>
  <c r="AC31" i="44"/>
  <c r="AD31" i="44"/>
  <c r="AE31" i="44"/>
  <c r="AF31" i="44"/>
  <c r="AG31" i="44"/>
  <c r="AH31" i="44"/>
  <c r="AI31" i="44"/>
  <c r="E32" i="44"/>
  <c r="F32" i="44"/>
  <c r="G32" i="44"/>
  <c r="H32" i="44"/>
  <c r="I32" i="44"/>
  <c r="J32" i="44"/>
  <c r="K32" i="44"/>
  <c r="L32" i="44"/>
  <c r="M32" i="44"/>
  <c r="N32" i="44"/>
  <c r="O32" i="44"/>
  <c r="P32" i="44"/>
  <c r="Q32" i="44"/>
  <c r="R32" i="44"/>
  <c r="S32" i="44"/>
  <c r="T32" i="44"/>
  <c r="U32" i="44"/>
  <c r="V32" i="44"/>
  <c r="W32" i="44"/>
  <c r="X32" i="44"/>
  <c r="Y32" i="44"/>
  <c r="Z32" i="44"/>
  <c r="AA32" i="44"/>
  <c r="AB32" i="44"/>
  <c r="AC32" i="44"/>
  <c r="AD32" i="44"/>
  <c r="AE32" i="44"/>
  <c r="AF32" i="44"/>
  <c r="AG32" i="44"/>
  <c r="AH32" i="44"/>
  <c r="AI32" i="44"/>
  <c r="D29" i="44"/>
  <c r="D30" i="44"/>
  <c r="D31" i="44"/>
  <c r="D32" i="44"/>
  <c r="D28" i="44"/>
  <c r="Y13" i="52" l="1"/>
  <c r="BR13" i="52" s="1"/>
  <c r="Y12" i="52"/>
  <c r="BR12" i="52" s="1"/>
  <c r="Y11" i="52"/>
  <c r="BR11" i="52" s="1"/>
  <c r="Y10" i="52"/>
  <c r="BR10" i="52" s="1"/>
  <c r="Y14" i="52"/>
  <c r="BR14" i="52" s="1"/>
  <c r="AI14" i="52" l="1"/>
  <c r="BU14" i="52" s="1"/>
  <c r="AI13" i="52"/>
  <c r="BU13" i="52" s="1"/>
  <c r="AI12" i="52"/>
  <c r="BU12" i="52" s="1"/>
  <c r="AI11" i="52"/>
  <c r="BU11" i="52" s="1"/>
  <c r="AI10" i="52"/>
  <c r="BU10" i="52" s="1"/>
  <c r="AG14" i="52"/>
  <c r="BT14" i="52" s="1"/>
  <c r="AG13" i="52"/>
  <c r="BT13" i="52" s="1"/>
  <c r="AG12" i="52"/>
  <c r="BT12" i="52" s="1"/>
  <c r="AG11" i="52"/>
  <c r="BT11" i="52" s="1"/>
  <c r="AG10" i="52"/>
  <c r="BT10" i="52" s="1"/>
  <c r="W14" i="52"/>
  <c r="BQ14" i="52" s="1"/>
  <c r="V14" i="52"/>
  <c r="BP14" i="52" s="1"/>
  <c r="U14" i="52"/>
  <c r="BO14" i="52" s="1"/>
  <c r="T14" i="52"/>
  <c r="BN14" i="52" s="1"/>
  <c r="S14" i="52"/>
  <c r="BM14" i="52" s="1"/>
  <c r="R14" i="52"/>
  <c r="BL14" i="52" s="1"/>
  <c r="Q14" i="52"/>
  <c r="BK14" i="52" s="1"/>
  <c r="P14" i="52"/>
  <c r="BJ14" i="52" s="1"/>
  <c r="W13" i="52"/>
  <c r="BQ13" i="52" s="1"/>
  <c r="V13" i="52"/>
  <c r="BP13" i="52" s="1"/>
  <c r="U13" i="52"/>
  <c r="BO13" i="52" s="1"/>
  <c r="T13" i="52"/>
  <c r="BN13" i="52" s="1"/>
  <c r="S13" i="52"/>
  <c r="BM13" i="52" s="1"/>
  <c r="R13" i="52"/>
  <c r="BL13" i="52" s="1"/>
  <c r="Q13" i="52"/>
  <c r="BK13" i="52" s="1"/>
  <c r="P13" i="52"/>
  <c r="BJ13" i="52" s="1"/>
  <c r="W12" i="52"/>
  <c r="BQ12" i="52" s="1"/>
  <c r="V12" i="52"/>
  <c r="BP12" i="52" s="1"/>
  <c r="U12" i="52"/>
  <c r="BO12" i="52" s="1"/>
  <c r="T12" i="52"/>
  <c r="BN12" i="52" s="1"/>
  <c r="S12" i="52"/>
  <c r="BM12" i="52" s="1"/>
  <c r="R12" i="52"/>
  <c r="BL12" i="52" s="1"/>
  <c r="Q12" i="52"/>
  <c r="BK12" i="52" s="1"/>
  <c r="P12" i="52"/>
  <c r="BJ12" i="52" s="1"/>
  <c r="W11" i="52"/>
  <c r="BQ11" i="52" s="1"/>
  <c r="V11" i="52"/>
  <c r="BP11" i="52" s="1"/>
  <c r="U11" i="52"/>
  <c r="BO11" i="52" s="1"/>
  <c r="T11" i="52"/>
  <c r="BN11" i="52" s="1"/>
  <c r="S11" i="52"/>
  <c r="BM11" i="52" s="1"/>
  <c r="R11" i="52"/>
  <c r="BL11" i="52" s="1"/>
  <c r="Q11" i="52"/>
  <c r="BK11" i="52" s="1"/>
  <c r="P11" i="52"/>
  <c r="BJ11" i="52" s="1"/>
  <c r="W10" i="52"/>
  <c r="BQ10" i="52" s="1"/>
  <c r="V10" i="52"/>
  <c r="BP10" i="52" s="1"/>
  <c r="U10" i="52"/>
  <c r="BO10" i="52" s="1"/>
  <c r="T10" i="52"/>
  <c r="BN10" i="52" s="1"/>
  <c r="S10" i="52"/>
  <c r="BM10" i="52" s="1"/>
  <c r="R10" i="52"/>
  <c r="BL10" i="52" s="1"/>
  <c r="Q10" i="52"/>
  <c r="BK10" i="52" s="1"/>
  <c r="P10" i="52"/>
  <c r="BJ10" i="52" s="1"/>
  <c r="J14" i="52"/>
  <c r="BH14" i="52" s="1"/>
  <c r="I14" i="52"/>
  <c r="BG14" i="52" s="1"/>
  <c r="H14" i="52"/>
  <c r="BF14" i="52" s="1"/>
  <c r="J13" i="52"/>
  <c r="BH13" i="52" s="1"/>
  <c r="I13" i="52"/>
  <c r="BG13" i="52" s="1"/>
  <c r="H13" i="52"/>
  <c r="BF13" i="52" s="1"/>
  <c r="J12" i="52"/>
  <c r="BH12" i="52" s="1"/>
  <c r="I12" i="52"/>
  <c r="BG12" i="52" s="1"/>
  <c r="H12" i="52"/>
  <c r="BF12" i="52" s="1"/>
  <c r="J11" i="52"/>
  <c r="BH11" i="52" s="1"/>
  <c r="I11" i="52"/>
  <c r="BG11" i="52" s="1"/>
  <c r="H11" i="52"/>
  <c r="BF11" i="52" s="1"/>
  <c r="J10" i="52"/>
  <c r="BH10" i="52" s="1"/>
  <c r="I10" i="52"/>
  <c r="BG10" i="52" s="1"/>
  <c r="H10" i="52"/>
  <c r="BF10" i="52" s="1"/>
  <c r="D14" i="52"/>
  <c r="BE14" i="52" s="1"/>
  <c r="D13" i="52"/>
  <c r="BE13" i="52" s="1"/>
  <c r="D12" i="52"/>
  <c r="BE12" i="52" s="1"/>
  <c r="D11" i="52"/>
  <c r="BE11" i="52" s="1"/>
  <c r="D10" i="52"/>
  <c r="BE10" i="52" s="1"/>
  <c r="AI16" i="44"/>
  <c r="AN12" i="48" s="1"/>
  <c r="AG16" i="44"/>
  <c r="AL12" i="48" s="1"/>
  <c r="AI16" i="45"/>
  <c r="AN11" i="48" s="1"/>
  <c r="AG16" i="45"/>
  <c r="AL11" i="48" s="1"/>
  <c r="AI16" i="42"/>
  <c r="AG16" i="42"/>
  <c r="AI16" i="43"/>
  <c r="AN10" i="48" s="1"/>
  <c r="AG16" i="43"/>
  <c r="AL10" i="48" s="1"/>
  <c r="AN9" i="48" l="1"/>
  <c r="CB15" i="42"/>
  <c r="AL9" i="48"/>
  <c r="BZ15" i="42"/>
  <c r="AL14" i="52"/>
  <c r="AL10" i="52"/>
  <c r="AL11" i="52"/>
  <c r="AL12" i="52"/>
  <c r="AL13" i="52"/>
  <c r="AG16" i="52"/>
  <c r="BT16" i="52" s="1"/>
  <c r="AI16" i="52"/>
  <c r="BU16" i="52" s="1"/>
  <c r="AN14" i="48"/>
  <c r="BJ14" i="48" s="1"/>
  <c r="AL14" i="48"/>
  <c r="BI14" i="48" s="1"/>
  <c r="D16" i="42" l="1"/>
  <c r="BE15" i="42" s="1"/>
  <c r="H16" i="45"/>
  <c r="M11" i="48" s="1"/>
  <c r="I16" i="45"/>
  <c r="N11" i="48" s="1"/>
  <c r="J16" i="45"/>
  <c r="O11" i="48" s="1"/>
  <c r="P16" i="45"/>
  <c r="U11" i="48" s="1"/>
  <c r="Q16" i="45"/>
  <c r="V11" i="48" s="1"/>
  <c r="R16" i="45"/>
  <c r="W11" i="48" s="1"/>
  <c r="S16" i="45"/>
  <c r="X11" i="48" s="1"/>
  <c r="T16" i="45"/>
  <c r="Y11" i="48" s="1"/>
  <c r="U16" i="45"/>
  <c r="Z11" i="48" s="1"/>
  <c r="V16" i="45"/>
  <c r="AA11" i="48" s="1"/>
  <c r="W16" i="45"/>
  <c r="AB11" i="48" s="1"/>
  <c r="D16" i="45"/>
  <c r="H16" i="44"/>
  <c r="M12" i="48" s="1"/>
  <c r="I16" i="44"/>
  <c r="N12" i="48" s="1"/>
  <c r="J16" i="44"/>
  <c r="O12" i="48" s="1"/>
  <c r="P16" i="44"/>
  <c r="U12" i="48" s="1"/>
  <c r="Q16" i="44"/>
  <c r="V12" i="48" s="1"/>
  <c r="R16" i="44"/>
  <c r="W12" i="48" s="1"/>
  <c r="S16" i="44"/>
  <c r="X12" i="48" s="1"/>
  <c r="T16" i="44"/>
  <c r="Y12" i="48" s="1"/>
  <c r="U16" i="44"/>
  <c r="Z12" i="48" s="1"/>
  <c r="V16" i="44"/>
  <c r="AA12" i="48" s="1"/>
  <c r="W16" i="44"/>
  <c r="AB12" i="48" s="1"/>
  <c r="D16" i="44"/>
  <c r="H16" i="52"/>
  <c r="BF16" i="52" s="1"/>
  <c r="I16" i="52"/>
  <c r="BG16" i="52" s="1"/>
  <c r="J16" i="52"/>
  <c r="BH16" i="52" s="1"/>
  <c r="P16" i="52"/>
  <c r="BJ16" i="52" s="1"/>
  <c r="Q16" i="52"/>
  <c r="BK16" i="52" s="1"/>
  <c r="R16" i="52"/>
  <c r="BL16" i="52" s="1"/>
  <c r="S16" i="52"/>
  <c r="BM16" i="52" s="1"/>
  <c r="T16" i="52"/>
  <c r="BN16" i="52" s="1"/>
  <c r="U16" i="52"/>
  <c r="BO16" i="52" s="1"/>
  <c r="V16" i="52"/>
  <c r="BP16" i="52" s="1"/>
  <c r="W16" i="52"/>
  <c r="BQ16" i="52" s="1"/>
  <c r="D16" i="52"/>
  <c r="BE16" i="52" s="1"/>
  <c r="H16" i="43"/>
  <c r="M10" i="48" s="1"/>
  <c r="I16" i="43"/>
  <c r="N10" i="48" s="1"/>
  <c r="J16" i="43"/>
  <c r="O10" i="48" s="1"/>
  <c r="P16" i="43"/>
  <c r="U10" i="48" s="1"/>
  <c r="Q16" i="43"/>
  <c r="V10" i="48" s="1"/>
  <c r="R16" i="43"/>
  <c r="W10" i="48" s="1"/>
  <c r="S16" i="43"/>
  <c r="X10" i="48" s="1"/>
  <c r="T16" i="43"/>
  <c r="Y10" i="48" s="1"/>
  <c r="U16" i="43"/>
  <c r="Z10" i="48" s="1"/>
  <c r="V16" i="43"/>
  <c r="AA10" i="48" s="1"/>
  <c r="W16" i="43"/>
  <c r="AB10" i="48" s="1"/>
  <c r="D16" i="43"/>
  <c r="H16" i="42"/>
  <c r="I16" i="42"/>
  <c r="J16" i="42"/>
  <c r="P16" i="42"/>
  <c r="Q16" i="42"/>
  <c r="R16" i="42"/>
  <c r="S16" i="42"/>
  <c r="T16" i="42"/>
  <c r="U16" i="42"/>
  <c r="V16" i="42"/>
  <c r="W16" i="42"/>
  <c r="W9" i="48" l="1"/>
  <c r="BO15" i="42"/>
  <c r="V9" i="48"/>
  <c r="BN15" i="42"/>
  <c r="X9" i="48"/>
  <c r="X14" i="48" s="1"/>
  <c r="BB14" i="48" s="1"/>
  <c r="BP15" i="42"/>
  <c r="O9" i="48"/>
  <c r="O14" i="48" s="1"/>
  <c r="AW14" i="48" s="1"/>
  <c r="BI15" i="42"/>
  <c r="AA9" i="48"/>
  <c r="BS15" i="42"/>
  <c r="U9" i="48"/>
  <c r="BM15" i="42"/>
  <c r="AB9" i="48"/>
  <c r="BT15" i="42"/>
  <c r="M9" i="48"/>
  <c r="BG15" i="42"/>
  <c r="N9" i="48"/>
  <c r="BH15" i="42"/>
  <c r="Z9" i="48"/>
  <c r="BR15" i="42"/>
  <c r="Y9" i="48"/>
  <c r="Y14" i="48" s="1"/>
  <c r="BC14" i="48" s="1"/>
  <c r="BQ15" i="42"/>
  <c r="I10" i="48"/>
  <c r="I12" i="48"/>
  <c r="I9" i="48"/>
  <c r="L11" i="52"/>
  <c r="BI11" i="52" s="1"/>
  <c r="L14" i="52"/>
  <c r="BI14" i="52" s="1"/>
  <c r="L13" i="52"/>
  <c r="BI13" i="52" s="1"/>
  <c r="L12" i="52"/>
  <c r="BI12" i="52" s="1"/>
  <c r="V14" i="48"/>
  <c r="AZ14" i="48" s="1"/>
  <c r="L10" i="52"/>
  <c r="BI10" i="52" s="1"/>
  <c r="AB14" i="48"/>
  <c r="BF14" i="48" s="1"/>
  <c r="AA14" i="48"/>
  <c r="BE14" i="48" s="1"/>
  <c r="L16" i="44"/>
  <c r="Y16" i="44"/>
  <c r="Z14" i="48"/>
  <c r="BD14" i="48" s="1"/>
  <c r="U14" i="48"/>
  <c r="AY14" i="48" s="1"/>
  <c r="W14" i="48"/>
  <c r="BA14" i="48" s="1"/>
  <c r="N14" i="48"/>
  <c r="AV14" i="48" s="1"/>
  <c r="M14" i="48"/>
  <c r="AU14" i="48" s="1"/>
  <c r="I11" i="48"/>
  <c r="Y16" i="43"/>
  <c r="AL16" i="43" s="1"/>
  <c r="L16" i="43"/>
  <c r="L16" i="42"/>
  <c r="Y16" i="42"/>
  <c r="BV15" i="42" s="1"/>
  <c r="Y16" i="45"/>
  <c r="L16" i="45"/>
  <c r="Q9" i="48" l="1"/>
  <c r="AR9" i="48" s="1"/>
  <c r="BK15" i="42"/>
  <c r="AD11" i="48"/>
  <c r="AS11" i="48" s="1"/>
  <c r="AL16" i="45"/>
  <c r="AD9" i="48"/>
  <c r="AL16" i="42"/>
  <c r="AD12" i="48"/>
  <c r="AS12" i="48" s="1"/>
  <c r="AL16" i="44"/>
  <c r="AD10" i="48"/>
  <c r="I14" i="48"/>
  <c r="AT14" i="48" s="1"/>
  <c r="AC11" i="52"/>
  <c r="AC14" i="52"/>
  <c r="AC13" i="52"/>
  <c r="Q12" i="48"/>
  <c r="AR12" i="48" s="1"/>
  <c r="Y16" i="52"/>
  <c r="BR16" i="52" s="1"/>
  <c r="AC12" i="52"/>
  <c r="L16" i="52"/>
  <c r="BI16" i="52" s="1"/>
  <c r="AC10" i="52"/>
  <c r="Q10" i="48"/>
  <c r="AR10" i="48" s="1"/>
  <c r="AQ12" i="48"/>
  <c r="Q11" i="48"/>
  <c r="AR11" i="48" s="1"/>
  <c r="AC16" i="43"/>
  <c r="AK16" i="43" s="1"/>
  <c r="AC16" i="42"/>
  <c r="AC16" i="44"/>
  <c r="AK16" i="44" s="1"/>
  <c r="AC16" i="45"/>
  <c r="AK16" i="45" s="1"/>
  <c r="AK16" i="42" l="1"/>
  <c r="BX15" i="42"/>
  <c r="AK11" i="52"/>
  <c r="BS11" i="52"/>
  <c r="AK14" i="52"/>
  <c r="BS14" i="52"/>
  <c r="AK12" i="52"/>
  <c r="BS12" i="52"/>
  <c r="AK13" i="52"/>
  <c r="BS13" i="52"/>
  <c r="AK10" i="52"/>
  <c r="BS10" i="52"/>
  <c r="AQ11" i="48"/>
  <c r="AQ9" i="48"/>
  <c r="AS9" i="48"/>
  <c r="AL16" i="52"/>
  <c r="AQ10" i="48"/>
  <c r="AS10" i="48"/>
  <c r="AC16" i="52"/>
  <c r="AH9" i="48"/>
  <c r="AP9" i="48" s="1"/>
  <c r="AH10" i="48"/>
  <c r="AP10" i="48" s="1"/>
  <c r="AH12" i="48"/>
  <c r="AP12" i="48" s="1"/>
  <c r="AH11" i="48"/>
  <c r="AP11" i="48" s="1"/>
  <c r="AD14" i="48"/>
  <c r="Q14" i="48"/>
  <c r="AX14" i="48" s="1"/>
  <c r="AS14" i="48" l="1"/>
  <c r="BG14" i="48"/>
  <c r="AK16" i="52"/>
  <c r="BS16" i="52"/>
  <c r="AH14" i="48"/>
  <c r="BH14" i="48" s="1"/>
</calcChain>
</file>

<file path=xl/sharedStrings.xml><?xml version="1.0" encoding="utf-8"?>
<sst xmlns="http://schemas.openxmlformats.org/spreadsheetml/2006/main" count="252" uniqueCount="53">
  <si>
    <t>TOTAL NACIONAL</t>
  </si>
  <si>
    <t>EXISTENCIA INICIAL</t>
  </si>
  <si>
    <t>INGRESOS</t>
  </si>
  <si>
    <t>REINGRESOS</t>
  </si>
  <si>
    <t>INGRESO TOTAL</t>
  </si>
  <si>
    <t>NEGADA</t>
  </si>
  <si>
    <t>EGRESO TOTAL</t>
  </si>
  <si>
    <t>EXISTENCIA FINAL</t>
  </si>
  <si>
    <t>SOLICITUD DE INICIO DE PROCEDIMIENTO DE EJECUCIÓN</t>
  </si>
  <si>
    <t>SOLICITUD DE MODIFICACIÓN DE PENA</t>
  </si>
  <si>
    <t>SOLICITUD DE DURACIÓN DE LA PENA</t>
  </si>
  <si>
    <t>SOLICITUD DE EXTINCIÓN DE LA PENA</t>
  </si>
  <si>
    <t>JUZGADO TERCERO DE DISTRITO ESPECIALIZADO EN EJECUCIÓN DE PENAS</t>
  </si>
  <si>
    <t>JUZGADO PRIMERO DE DISTRITO ESPECIALIZADO EN EJECUCIÓN DE PENAS</t>
  </si>
  <si>
    <t>JUZGADO SEGUNDO DE DISTRITO ESPECIALIZADO EN EJECUCIÓN DE PENAS</t>
  </si>
  <si>
    <t>MOVIMIENTO ESTADÍSTICO EN LOS JUZGADOS DE DISTRITO ESPECIALIZADOS EN EJECUCIÓN DE PENAS EN LA CIUDAD DE MÉXICO</t>
  </si>
  <si>
    <t>OTORGADA</t>
  </si>
  <si>
    <t>DESECHAMIENTO</t>
  </si>
  <si>
    <t>INCOMPETENCIA</t>
  </si>
  <si>
    <t>IMPEDIMENTO</t>
  </si>
  <si>
    <t>EXTINCIÓN DE PENAS</t>
  </si>
  <si>
    <t>PRESCRIPCIÓN</t>
  </si>
  <si>
    <t>OTRA</t>
  </si>
  <si>
    <t>CAMBIO DE SENTIDO O REVOCACIÓN</t>
  </si>
  <si>
    <t>REPOSICIÓN DE PROCEDIMIENTO</t>
  </si>
  <si>
    <t>MOVIMIENTO ESTADÍSTICO DEL TOTAL DE ASUNTOS EN LOS JUZGADOS DE DISTRITO ESPECIALIZADOS EN EJECUCIÓN DE PENAS EN LA CIUDAD DE MÉXICO</t>
  </si>
  <si>
    <t>ÓRGANO JURISDICCIONAL</t>
  </si>
  <si>
    <t>TOTAL</t>
  </si>
  <si>
    <t>TOTAL POR TIPO DE PROCEDIMIENTO</t>
  </si>
  <si>
    <t>MOVIMIENTO ESTADÍSTICO EN LOS JUZGADOS DE DISTRITO ESPECIALIZADOS EN EJECUCIÓN DE PENAS EN LA CIUDAD DE MÉXICO POR TIPO DE PROCEDIMIENTO</t>
  </si>
  <si>
    <t>INGRESO POR TRASLADO</t>
  </si>
  <si>
    <t>EGRESO POR TRASLADO</t>
  </si>
  <si>
    <t>JUZGADO CUARTO DE DISTRITO ESPECIALIZADO EN EJECUCIÓN DE PENAS</t>
  </si>
  <si>
    <t>JUZGADO QUINTO DE DISTRITO ESPECIALIZADO EN EJECUCIÓN DE PENAS</t>
  </si>
  <si>
    <t>ExistenciaInicial</t>
  </si>
  <si>
    <t>INGRESOACUERDO</t>
  </si>
  <si>
    <t>INGRESO</t>
  </si>
  <si>
    <t>CAMB_SENT_REVOC</t>
  </si>
  <si>
    <t>REPO_PROC</t>
  </si>
  <si>
    <t>EXTINCION_PENA</t>
  </si>
  <si>
    <t>PREESCRIPCION</t>
  </si>
  <si>
    <t>EGRESO_POR_ACUERDO</t>
  </si>
  <si>
    <t>ExistenciaFinal</t>
  </si>
  <si>
    <t>(Sin nombre de columna)</t>
  </si>
  <si>
    <t>DEL 16 DE NOVIEMBRE DE 2019 AL 15 DE NOVIEMBRE DE 2020</t>
  </si>
  <si>
    <t>CORID</t>
  </si>
  <si>
    <t>ORGANOJURISDICCIONAL</t>
  </si>
  <si>
    <t>Juzgado Primero de Distrito Especializado en Ejecución de Penas</t>
  </si>
  <si>
    <t>Juzgado Segundo de Distrito Especializado en Ejecución de Penas</t>
  </si>
  <si>
    <t>Juzgado Tercero de Distrito Especializado en Ejecución de Penas</t>
  </si>
  <si>
    <t>Juzgado Cuarto de Distrito Especializado en Ejecución de Penas</t>
  </si>
  <si>
    <t>Juzgado Quinto de Distrito Especializado en Ejecución de Penas</t>
  </si>
  <si>
    <t>FUENTE:  INFORMES MENSUALES, AL 19 DE NOVIEMBRE DE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</si>
</sst>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color indexed="8"/>
      <name val="Calibri"/>
      <family val="2"/>
      <scheme val="minor"/>
    </font>
    <font>
      <b/>
      <sz val="9"/>
      <name val="Arial"/>
      <family val="2"/>
    </font>
    <font>
      <sz val="11"/>
      <color rgb="FF00206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002975"/>
        <bgColor indexed="64"/>
      </patternFill>
    </fill>
    <fill>
      <patternFill patternType="solid">
        <fgColor rgb="FF92D050"/>
        <bgColor rgb="FFA9D18E"/>
      </patternFill>
    </fill>
    <fill>
      <patternFill patternType="solid">
        <fgColor rgb="FFDAE3F3"/>
        <bgColor rgb="FFBDD7EE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8">
    <xf numFmtId="0" fontId="0" fillId="0" borderId="0" xfId="0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2" fillId="0" borderId="0" xfId="0" applyFont="1" applyFill="1" applyBorder="1"/>
    <xf numFmtId="0" fontId="9" fillId="0" borderId="0" xfId="0" applyFont="1" applyFill="1" applyBorder="1"/>
    <xf numFmtId="0" fontId="5" fillId="0" borderId="0" xfId="0" applyFont="1" applyFill="1" applyBorder="1"/>
    <xf numFmtId="0" fontId="6" fillId="0" borderId="0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164" fontId="1" fillId="0" borderId="0" xfId="0" applyNumberFormat="1" applyFont="1" applyFill="1" applyBorder="1" applyAlignment="1">
      <alignment vertical="center"/>
    </xf>
    <xf numFmtId="164" fontId="6" fillId="3" borderId="0" xfId="0" applyNumberFormat="1" applyFont="1" applyFill="1" applyBorder="1" applyAlignment="1">
      <alignment horizontal="center" vertical="center"/>
    </xf>
    <xf numFmtId="0" fontId="7" fillId="4" borderId="0" xfId="0" applyFont="1" applyFill="1" applyBorder="1" applyAlignment="1">
      <alignment vertical="center"/>
    </xf>
    <xf numFmtId="164" fontId="7" fillId="4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11" fillId="0" borderId="0" xfId="0" applyFont="1" applyFill="1" applyAlignment="1">
      <alignment horizontal="center" vertical="center" wrapText="1"/>
    </xf>
    <xf numFmtId="0" fontId="0" fillId="0" borderId="0" xfId="0" applyFill="1"/>
    <xf numFmtId="0" fontId="10" fillId="0" borderId="3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64" fontId="2" fillId="0" borderId="0" xfId="0" applyNumberFormat="1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164" fontId="1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0" borderId="0" xfId="0" applyFont="1"/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4" fontId="1" fillId="0" borderId="6" xfId="0" applyNumberFormat="1" applyFont="1" applyFill="1" applyBorder="1" applyAlignment="1">
      <alignment vertical="center"/>
    </xf>
    <xf numFmtId="164" fontId="1" fillId="0" borderId="7" xfId="0" applyNumberFormat="1" applyFont="1" applyFill="1" applyBorder="1" applyAlignment="1">
      <alignment vertical="center"/>
    </xf>
    <xf numFmtId="164" fontId="1" fillId="0" borderId="8" xfId="0" applyNumberFormat="1" applyFont="1" applyFill="1" applyBorder="1" applyAlignment="1">
      <alignment vertical="center"/>
    </xf>
    <xf numFmtId="164" fontId="1" fillId="0" borderId="5" xfId="0" applyNumberFormat="1" applyFont="1" applyFill="1" applyBorder="1" applyAlignment="1">
      <alignment vertical="center"/>
    </xf>
    <xf numFmtId="164" fontId="1" fillId="0" borderId="9" xfId="0" applyNumberFormat="1" applyFont="1" applyFill="1" applyBorder="1" applyAlignment="1">
      <alignment vertical="center"/>
    </xf>
    <xf numFmtId="164" fontId="1" fillId="0" borderId="10" xfId="0" applyNumberFormat="1" applyFont="1" applyFill="1" applyBorder="1" applyAlignment="1">
      <alignment vertical="center"/>
    </xf>
    <xf numFmtId="164" fontId="1" fillId="0" borderId="11" xfId="0" applyNumberFormat="1" applyFont="1" applyFill="1" applyBorder="1" applyAlignment="1">
      <alignment vertical="center"/>
    </xf>
    <xf numFmtId="164" fontId="1" fillId="0" borderId="12" xfId="0" applyNumberFormat="1" applyFont="1" applyFill="1" applyBorder="1" applyAlignment="1">
      <alignment vertical="center"/>
    </xf>
    <xf numFmtId="164" fontId="1" fillId="0" borderId="6" xfId="0" applyNumberFormat="1" applyFont="1" applyFill="1" applyBorder="1" applyAlignment="1">
      <alignment horizontal="center" vertical="center"/>
    </xf>
    <xf numFmtId="164" fontId="1" fillId="0" borderId="7" xfId="0" applyNumberFormat="1" applyFont="1" applyFill="1" applyBorder="1" applyAlignment="1">
      <alignment horizontal="center" vertical="center"/>
    </xf>
    <xf numFmtId="164" fontId="1" fillId="0" borderId="8" xfId="0" applyNumberFormat="1" applyFont="1" applyFill="1" applyBorder="1" applyAlignment="1">
      <alignment horizontal="center" vertical="center"/>
    </xf>
    <xf numFmtId="164" fontId="1" fillId="0" borderId="9" xfId="0" applyNumberFormat="1" applyFont="1" applyFill="1" applyBorder="1" applyAlignment="1">
      <alignment horizontal="center" vertical="center"/>
    </xf>
    <xf numFmtId="164" fontId="1" fillId="0" borderId="10" xfId="0" applyNumberFormat="1" applyFont="1" applyFill="1" applyBorder="1" applyAlignment="1">
      <alignment horizontal="center" vertical="center"/>
    </xf>
    <xf numFmtId="164" fontId="1" fillId="0" borderId="11" xfId="0" applyNumberFormat="1" applyFont="1" applyFill="1" applyBorder="1" applyAlignment="1">
      <alignment horizontal="center" vertical="center"/>
    </xf>
    <xf numFmtId="164" fontId="1" fillId="0" borderId="12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164" fontId="2" fillId="0" borderId="11" xfId="0" applyNumberFormat="1" applyFont="1" applyFill="1" applyBorder="1" applyAlignment="1">
      <alignment horizontal="center" vertical="center"/>
    </xf>
    <xf numFmtId="164" fontId="2" fillId="0" borderId="12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3F8FB"/>
      <rgbColor rgb="00FFFFFF"/>
      <rgbColor rgb="00FF0000"/>
      <rgbColor rgb="00164060"/>
      <rgbColor rgb="000000FF"/>
      <rgbColor rgb="006D85A4"/>
      <rgbColor rgb="00D1D6DF"/>
      <rgbColor rgb="004D4D4D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AEAEA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1F4FF"/>
      <rgbColor rgb="00CC99FF"/>
      <rgbColor rgb="00FFCC99"/>
      <rgbColor rgb="003366FF"/>
      <rgbColor rgb="0033CCCC"/>
      <rgbColor rgb="0099CC00"/>
      <rgbColor rgb="0099A7BB"/>
      <rgbColor rgb="00FF9900"/>
      <rgbColor rgb="00FF6600"/>
      <rgbColor rgb="00666699"/>
      <rgbColor rgb="00969696"/>
      <rgbColor rgb="00003366"/>
      <rgbColor rgb="00339966"/>
      <rgbColor rgb="00346292"/>
      <rgbColor rgb="008999B4"/>
      <rgbColor rgb="00D1D6DF"/>
      <rgbColor rgb="00993366"/>
      <rgbColor rgb="00333399"/>
      <rgbColor rgb="00333333"/>
    </indexedColors>
    <mruColors>
      <color rgb="FFF3F3F3"/>
      <color rgb="FF0029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C36"/>
  <sheetViews>
    <sheetView tabSelected="1" view="pageBreakPreview" zoomScale="60" zoomScaleNormal="70" workbookViewId="0">
      <pane ySplit="3" topLeftCell="A4" activePane="bottomLeft" state="frozen"/>
      <selection activeCell="B4" sqref="B4"/>
      <selection pane="bottomLeft" activeCell="B10" sqref="B10"/>
    </sheetView>
  </sheetViews>
  <sheetFormatPr baseColWidth="10" defaultColWidth="11.42578125" defaultRowHeight="15" x14ac:dyDescent="0.2"/>
  <cols>
    <col min="1" max="1" width="12.7109375" style="3" customWidth="1"/>
    <col min="2" max="2" width="55.7109375" style="4" customWidth="1"/>
    <col min="3" max="3" width="5.7109375" style="4" customWidth="1"/>
    <col min="4" max="4" width="12.7109375" style="6" customWidth="1"/>
    <col min="5" max="7" width="1.7109375" style="6" customWidth="1"/>
    <col min="8" max="8" width="12.7109375" style="6" customWidth="1"/>
    <col min="9" max="9" width="17.28515625" style="6" customWidth="1"/>
    <col min="10" max="10" width="23.85546875" style="6" customWidth="1"/>
    <col min="11" max="11" width="1.7109375" style="6" customWidth="1"/>
    <col min="12" max="12" width="12.7109375" style="6" customWidth="1"/>
    <col min="13" max="15" width="1.7109375" style="6" customWidth="1"/>
    <col min="16" max="16" width="15.28515625" style="6" customWidth="1"/>
    <col min="17" max="17" width="11.28515625" style="6" customWidth="1"/>
    <col min="18" max="18" width="22" style="6" customWidth="1"/>
    <col min="19" max="19" width="20.85546875" style="6" customWidth="1"/>
    <col min="20" max="20" width="17.85546875" style="6" customWidth="1"/>
    <col min="21" max="21" width="18.7109375" style="6" customWidth="1"/>
    <col min="22" max="22" width="18.5703125" style="6" customWidth="1"/>
    <col min="23" max="23" width="12.7109375" style="6" customWidth="1"/>
    <col min="24" max="24" width="1.7109375" style="6" customWidth="1"/>
    <col min="25" max="25" width="12.7109375" style="6" customWidth="1"/>
    <col min="26" max="28" width="1.7109375" style="6" customWidth="1"/>
    <col min="29" max="29" width="12.7109375" style="6" customWidth="1"/>
    <col min="30" max="32" width="1.7109375" style="6" customWidth="1"/>
    <col min="33" max="33" width="12.7109375" style="6" customWidth="1"/>
    <col min="34" max="34" width="1.7109375" style="6" customWidth="1"/>
    <col min="35" max="35" width="12.7109375" style="6" customWidth="1"/>
    <col min="36" max="36" width="11.42578125" style="10"/>
    <col min="37" max="37" width="3.140625" style="10" hidden="1" customWidth="1"/>
    <col min="38" max="38" width="14" style="10" hidden="1" customWidth="1"/>
    <col min="39" max="39" width="9.140625" style="10" bestFit="1" customWidth="1"/>
    <col min="40" max="51" width="7.7109375" style="10" customWidth="1"/>
    <col min="52" max="52" width="8.42578125" style="10" bestFit="1" customWidth="1"/>
    <col min="53" max="53" width="9" style="10" bestFit="1" customWidth="1"/>
    <col min="54" max="54" width="4.140625" style="10" bestFit="1" customWidth="1"/>
    <col min="55" max="57" width="7.7109375" style="10" customWidth="1"/>
    <col min="58" max="58" width="2.42578125" style="10" customWidth="1"/>
    <col min="59" max="61" width="7.7109375" style="10" customWidth="1"/>
    <col min="62" max="62" width="3.7109375" style="10" customWidth="1"/>
    <col min="63" max="63" width="7.7109375" style="10" customWidth="1"/>
    <col min="64" max="64" width="3.42578125" style="10" customWidth="1"/>
    <col min="65" max="72" width="7.7109375" style="10" customWidth="1"/>
    <col min="73" max="73" width="3" style="10" customWidth="1"/>
    <col min="74" max="74" width="4.85546875" style="10" bestFit="1" customWidth="1"/>
    <col min="75" max="75" width="2.28515625" style="10" customWidth="1"/>
    <col min="76" max="76" width="7" style="10" bestFit="1" customWidth="1"/>
    <col min="77" max="77" width="2.42578125" style="10" customWidth="1"/>
    <col min="78" max="78" width="4.140625" style="10" bestFit="1" customWidth="1"/>
    <col min="79" max="79" width="2.85546875" style="10" customWidth="1"/>
    <col min="80" max="80" width="4.140625" style="10" bestFit="1" customWidth="1"/>
    <col min="81" max="81" width="3.5703125" style="10" customWidth="1"/>
    <col min="82" max="16384" width="11.42578125" style="10"/>
  </cols>
  <sheetData>
    <row r="1" spans="1:81" s="17" customFormat="1" ht="15.75" thickBot="1" x14ac:dyDescent="0.25">
      <c r="A1" s="3"/>
      <c r="B1" s="14"/>
      <c r="C1" s="15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</row>
    <row r="2" spans="1:81" s="17" customFormat="1" ht="54.95" customHeight="1" x14ac:dyDescent="0.2">
      <c r="A2" s="3"/>
      <c r="B2" s="100" t="s">
        <v>29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1"/>
      <c r="AD2" s="46"/>
      <c r="AE2" s="46"/>
      <c r="AF2" s="46"/>
      <c r="AG2" s="46"/>
      <c r="AH2" s="46"/>
      <c r="AI2" s="46"/>
    </row>
    <row r="3" spans="1:81" s="17" customFormat="1" ht="39.950000000000003" customHeight="1" thickBot="1" x14ac:dyDescent="0.25">
      <c r="A3" s="3"/>
      <c r="B3" s="102" t="s">
        <v>44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41"/>
      <c r="AE3" s="41"/>
      <c r="AF3" s="41"/>
      <c r="AG3" s="41"/>
      <c r="AH3" s="41"/>
      <c r="AI3" s="41"/>
    </row>
    <row r="4" spans="1:81" s="17" customFormat="1" ht="15" customHeight="1" x14ac:dyDescent="0.2">
      <c r="A4" s="3"/>
      <c r="B4" s="18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</row>
    <row r="5" spans="1:81" s="17" customFormat="1" ht="30" customHeight="1" x14ac:dyDescent="0.25">
      <c r="A5" s="3"/>
      <c r="B5" s="20"/>
      <c r="C5" s="21"/>
      <c r="D5" s="103" t="s">
        <v>8</v>
      </c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42"/>
      <c r="AE5" s="42"/>
      <c r="AF5" s="42"/>
      <c r="AG5" s="42"/>
      <c r="AH5" s="42"/>
      <c r="AI5" s="42"/>
    </row>
    <row r="6" spans="1:81" s="17" customFormat="1" ht="30" customHeight="1" thickBot="1" x14ac:dyDescent="0.3">
      <c r="A6" s="3"/>
      <c r="B6" s="20"/>
      <c r="C6" s="21"/>
      <c r="D6" s="35"/>
      <c r="E6" s="35"/>
      <c r="F6" s="35"/>
      <c r="G6" s="35"/>
      <c r="H6" s="35"/>
      <c r="I6" s="104" t="s">
        <v>3</v>
      </c>
      <c r="J6" s="104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42"/>
      <c r="AE6" s="42"/>
      <c r="AF6" s="42"/>
      <c r="AG6" s="42"/>
      <c r="AH6" s="42"/>
      <c r="AI6" s="42"/>
    </row>
    <row r="7" spans="1:81" s="17" customFormat="1" ht="50.1" customHeight="1" thickBot="1" x14ac:dyDescent="0.25">
      <c r="A7" s="3"/>
      <c r="B7" s="22" t="s">
        <v>26</v>
      </c>
      <c r="C7" s="36"/>
      <c r="D7" s="24" t="s">
        <v>1</v>
      </c>
      <c r="E7" s="45"/>
      <c r="F7" s="45"/>
      <c r="G7" s="45"/>
      <c r="H7" s="24" t="s">
        <v>2</v>
      </c>
      <c r="I7" s="34" t="s">
        <v>23</v>
      </c>
      <c r="J7" s="34" t="s">
        <v>24</v>
      </c>
      <c r="K7" s="25"/>
      <c r="L7" s="24" t="s">
        <v>4</v>
      </c>
      <c r="M7" s="45"/>
      <c r="N7" s="45"/>
      <c r="O7" s="45"/>
      <c r="P7" s="24" t="s">
        <v>16</v>
      </c>
      <c r="Q7" s="24" t="s">
        <v>5</v>
      </c>
      <c r="R7" s="24" t="s">
        <v>17</v>
      </c>
      <c r="S7" s="24" t="s">
        <v>18</v>
      </c>
      <c r="T7" s="24" t="s">
        <v>19</v>
      </c>
      <c r="U7" s="24" t="s">
        <v>20</v>
      </c>
      <c r="V7" s="24" t="s">
        <v>21</v>
      </c>
      <c r="W7" s="24" t="s">
        <v>22</v>
      </c>
      <c r="X7" s="25"/>
      <c r="Y7" s="24" t="s">
        <v>6</v>
      </c>
      <c r="Z7" s="45"/>
      <c r="AA7" s="45"/>
      <c r="AB7" s="45"/>
      <c r="AC7" s="47" t="s">
        <v>7</v>
      </c>
      <c r="AD7" s="44"/>
      <c r="AE7" s="44"/>
      <c r="AF7" s="44"/>
      <c r="AG7" s="47" t="s">
        <v>30</v>
      </c>
      <c r="AH7" s="48"/>
      <c r="AI7" s="47" t="s">
        <v>31</v>
      </c>
    </row>
    <row r="8" spans="1:81" s="17" customFormat="1" ht="20.100000000000001" customHeight="1" x14ac:dyDescent="0.2">
      <c r="A8" s="2"/>
      <c r="B8" s="5"/>
      <c r="C8" s="2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</row>
    <row r="9" spans="1:81" s="17" customFormat="1" ht="13.5" customHeight="1" x14ac:dyDescent="0.2">
      <c r="A9" s="3"/>
      <c r="B9" s="31"/>
      <c r="C9" s="4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</row>
    <row r="10" spans="1:81" ht="35.1" customHeight="1" x14ac:dyDescent="0.2">
      <c r="B10" s="32" t="s">
        <v>13</v>
      </c>
      <c r="D10" s="28">
        <v>2881</v>
      </c>
      <c r="E10" s="7"/>
      <c r="F10" s="7"/>
      <c r="G10" s="7"/>
      <c r="H10" s="28">
        <v>233</v>
      </c>
      <c r="I10" s="28">
        <v>0</v>
      </c>
      <c r="J10" s="28">
        <v>0</v>
      </c>
      <c r="K10" s="7"/>
      <c r="L10" s="28">
        <v>233</v>
      </c>
      <c r="M10" s="7"/>
      <c r="N10" s="7"/>
      <c r="O10" s="7"/>
      <c r="P10" s="28">
        <v>295</v>
      </c>
      <c r="Q10" s="28">
        <v>0</v>
      </c>
      <c r="R10" s="28">
        <v>3</v>
      </c>
      <c r="S10" s="28">
        <v>3</v>
      </c>
      <c r="T10" s="28">
        <v>0</v>
      </c>
      <c r="U10" s="28">
        <v>33</v>
      </c>
      <c r="V10" s="28">
        <v>10</v>
      </c>
      <c r="W10" s="28">
        <v>410</v>
      </c>
      <c r="X10" s="7"/>
      <c r="Y10" s="28">
        <v>754</v>
      </c>
      <c r="Z10" s="7"/>
      <c r="AA10" s="7"/>
      <c r="AB10" s="7"/>
      <c r="AC10" s="28">
        <v>2360</v>
      </c>
      <c r="AD10" s="7"/>
      <c r="AE10" s="7"/>
      <c r="AF10" s="7"/>
      <c r="AG10" s="28">
        <v>0</v>
      </c>
      <c r="AH10" s="7"/>
      <c r="AI10" s="28">
        <v>0</v>
      </c>
      <c r="AK10" s="7">
        <f>D10+H10+AG10-Y10-AC10-AI10</f>
        <v>0</v>
      </c>
      <c r="AL10" s="27" t="b">
        <f>SUM(P10:W10)=Y10</f>
        <v>1</v>
      </c>
      <c r="AM10" s="53">
        <v>2881</v>
      </c>
      <c r="AN10" s="94">
        <v>233</v>
      </c>
      <c r="AO10" s="95">
        <v>0</v>
      </c>
      <c r="AP10" s="96">
        <v>0</v>
      </c>
      <c r="AQ10" s="54">
        <v>233</v>
      </c>
      <c r="AR10" s="94">
        <v>295</v>
      </c>
      <c r="AS10" s="95">
        <v>0</v>
      </c>
      <c r="AT10" s="95">
        <v>3</v>
      </c>
      <c r="AU10" s="95">
        <v>3</v>
      </c>
      <c r="AV10" s="95">
        <v>0</v>
      </c>
      <c r="AW10" s="95">
        <v>33</v>
      </c>
      <c r="AX10" s="95">
        <v>10</v>
      </c>
      <c r="AY10" s="96">
        <v>410</v>
      </c>
      <c r="AZ10" s="54">
        <v>754</v>
      </c>
      <c r="BA10" s="54">
        <v>2360</v>
      </c>
      <c r="BB10" s="54">
        <v>0</v>
      </c>
      <c r="BC10" s="54">
        <v>0</v>
      </c>
      <c r="BE10" s="53">
        <f>AM10-D10</f>
        <v>0</v>
      </c>
      <c r="BF10" s="57"/>
      <c r="BG10" s="53">
        <f>AN10-H10</f>
        <v>0</v>
      </c>
      <c r="BH10" s="53">
        <f>AO10-I10</f>
        <v>0</v>
      </c>
      <c r="BI10" s="53">
        <f>AP10-J10</f>
        <v>0</v>
      </c>
      <c r="BJ10" s="57"/>
      <c r="BK10" s="53">
        <f>AQ10-L10</f>
        <v>0</v>
      </c>
      <c r="BL10" s="57"/>
      <c r="BM10" s="53">
        <f t="shared" ref="BM10:BT10" si="0">P10-AR10</f>
        <v>0</v>
      </c>
      <c r="BN10" s="53">
        <f t="shared" si="0"/>
        <v>0</v>
      </c>
      <c r="BO10" s="53">
        <f t="shared" si="0"/>
        <v>0</v>
      </c>
      <c r="BP10" s="53">
        <f t="shared" si="0"/>
        <v>0</v>
      </c>
      <c r="BQ10" s="53">
        <f t="shared" si="0"/>
        <v>0</v>
      </c>
      <c r="BR10" s="53">
        <f t="shared" si="0"/>
        <v>0</v>
      </c>
      <c r="BS10" s="53">
        <f t="shared" si="0"/>
        <v>0</v>
      </c>
      <c r="BT10" s="53">
        <f t="shared" si="0"/>
        <v>0</v>
      </c>
      <c r="BU10" s="57"/>
      <c r="BV10" s="53">
        <f>AZ10-Y10</f>
        <v>0</v>
      </c>
      <c r="BW10" s="57"/>
      <c r="BX10" s="53">
        <f>AC10-BA10</f>
        <v>0</v>
      </c>
      <c r="BY10" s="57"/>
      <c r="BZ10" s="53">
        <f>BB10-AG10</f>
        <v>0</v>
      </c>
      <c r="CA10" s="57"/>
      <c r="CB10" s="53">
        <f>AI10-BC10</f>
        <v>0</v>
      </c>
      <c r="CC10" s="57"/>
    </row>
    <row r="11" spans="1:81" ht="35.1" customHeight="1" x14ac:dyDescent="0.2">
      <c r="B11" s="31" t="s">
        <v>14</v>
      </c>
      <c r="D11" s="7">
        <v>2649</v>
      </c>
      <c r="E11" s="7"/>
      <c r="F11" s="7"/>
      <c r="G11" s="7"/>
      <c r="H11" s="7">
        <v>274</v>
      </c>
      <c r="I11" s="7">
        <v>0</v>
      </c>
      <c r="J11" s="7">
        <v>0</v>
      </c>
      <c r="K11" s="7"/>
      <c r="L11" s="7">
        <v>274</v>
      </c>
      <c r="M11" s="7"/>
      <c r="N11" s="7"/>
      <c r="O11" s="7"/>
      <c r="P11" s="7">
        <v>28</v>
      </c>
      <c r="Q11" s="7">
        <v>0</v>
      </c>
      <c r="R11" s="7">
        <v>7</v>
      </c>
      <c r="S11" s="7">
        <v>9</v>
      </c>
      <c r="T11" s="7">
        <v>0</v>
      </c>
      <c r="U11" s="7">
        <v>223</v>
      </c>
      <c r="V11" s="7">
        <v>14</v>
      </c>
      <c r="W11" s="7">
        <v>232</v>
      </c>
      <c r="X11" s="7"/>
      <c r="Y11" s="7">
        <v>513</v>
      </c>
      <c r="Z11" s="7"/>
      <c r="AA11" s="7"/>
      <c r="AB11" s="7"/>
      <c r="AC11" s="7">
        <v>2405</v>
      </c>
      <c r="AD11" s="7"/>
      <c r="AE11" s="7"/>
      <c r="AF11" s="7"/>
      <c r="AG11" s="7">
        <v>0</v>
      </c>
      <c r="AH11" s="7"/>
      <c r="AI11" s="7">
        <v>5</v>
      </c>
      <c r="AK11" s="7">
        <f t="shared" ref="AK11:AK14" si="1">D11+H11+AG11-Y11-AC11-AI11</f>
        <v>0</v>
      </c>
      <c r="AL11" s="27" t="b">
        <f t="shared" ref="AL11:AL16" si="2">SUM(P11:W11)=Y11</f>
        <v>1</v>
      </c>
      <c r="AM11" s="53">
        <v>2649</v>
      </c>
      <c r="AN11" s="58">
        <v>274</v>
      </c>
      <c r="AO11" s="54">
        <v>0</v>
      </c>
      <c r="AP11" s="93">
        <v>0</v>
      </c>
      <c r="AQ11" s="54">
        <v>274</v>
      </c>
      <c r="AR11" s="58">
        <v>28</v>
      </c>
      <c r="AS11" s="54">
        <v>0</v>
      </c>
      <c r="AT11" s="54">
        <v>7</v>
      </c>
      <c r="AU11" s="54">
        <v>9</v>
      </c>
      <c r="AV11" s="54">
        <v>0</v>
      </c>
      <c r="AW11" s="54">
        <v>223</v>
      </c>
      <c r="AX11" s="54">
        <v>14</v>
      </c>
      <c r="AY11" s="93">
        <v>232</v>
      </c>
      <c r="AZ11" s="54">
        <v>513</v>
      </c>
      <c r="BA11" s="54">
        <v>2405</v>
      </c>
      <c r="BB11" s="54">
        <v>0</v>
      </c>
      <c r="BC11" s="54">
        <v>5</v>
      </c>
      <c r="BE11" s="53">
        <f>AM11-D11</f>
        <v>0</v>
      </c>
      <c r="BF11" s="57"/>
      <c r="BG11" s="53">
        <f>H11-AN11</f>
        <v>0</v>
      </c>
      <c r="BH11" s="53">
        <f>I11-AO11</f>
        <v>0</v>
      </c>
      <c r="BI11" s="53">
        <f>J11-AP11</f>
        <v>0</v>
      </c>
      <c r="BJ11" s="57"/>
      <c r="BK11" s="53">
        <f>L11-AQ11</f>
        <v>0</v>
      </c>
      <c r="BL11" s="57"/>
      <c r="BM11" s="53">
        <f t="shared" ref="BM11:BS11" si="3">AR11-P11</f>
        <v>0</v>
      </c>
      <c r="BN11" s="53">
        <f t="shared" si="3"/>
        <v>0</v>
      </c>
      <c r="BO11" s="53">
        <f t="shared" si="3"/>
        <v>0</v>
      </c>
      <c r="BP11" s="53">
        <f t="shared" si="3"/>
        <v>0</v>
      </c>
      <c r="BQ11" s="53">
        <f t="shared" si="3"/>
        <v>0</v>
      </c>
      <c r="BR11" s="53">
        <f t="shared" si="3"/>
        <v>0</v>
      </c>
      <c r="BS11" s="53">
        <f t="shared" si="3"/>
        <v>0</v>
      </c>
      <c r="BT11" s="53">
        <f>Y11-AZ11</f>
        <v>0</v>
      </c>
      <c r="BU11" s="57"/>
      <c r="BV11" s="53">
        <f>BA11-AC11</f>
        <v>0</v>
      </c>
      <c r="BW11" s="57"/>
      <c r="BX11" s="53">
        <f>AG11-BB11</f>
        <v>0</v>
      </c>
      <c r="BY11" s="57"/>
      <c r="BZ11" s="53">
        <f>BB11-AG11</f>
        <v>0</v>
      </c>
      <c r="CA11" s="57"/>
      <c r="CB11" s="53">
        <f t="shared" ref="CB11" si="4">AI11-BC11</f>
        <v>0</v>
      </c>
      <c r="CC11" s="57"/>
    </row>
    <row r="12" spans="1:81" ht="35.1" customHeight="1" x14ac:dyDescent="0.2">
      <c r="B12" s="32" t="s">
        <v>12</v>
      </c>
      <c r="D12" s="28">
        <v>3109</v>
      </c>
      <c r="E12" s="7"/>
      <c r="F12" s="7"/>
      <c r="G12" s="7"/>
      <c r="H12" s="28">
        <v>222</v>
      </c>
      <c r="I12" s="28">
        <v>0</v>
      </c>
      <c r="J12" s="28">
        <v>0</v>
      </c>
      <c r="K12" s="7"/>
      <c r="L12" s="28">
        <v>222</v>
      </c>
      <c r="M12" s="7"/>
      <c r="N12" s="7"/>
      <c r="O12" s="7"/>
      <c r="P12" s="28">
        <v>35</v>
      </c>
      <c r="Q12" s="28">
        <v>0</v>
      </c>
      <c r="R12" s="28">
        <v>5</v>
      </c>
      <c r="S12" s="28">
        <v>12</v>
      </c>
      <c r="T12" s="28">
        <v>0</v>
      </c>
      <c r="U12" s="28">
        <v>197</v>
      </c>
      <c r="V12" s="28">
        <v>11</v>
      </c>
      <c r="W12" s="28">
        <v>389</v>
      </c>
      <c r="X12" s="7"/>
      <c r="Y12" s="28">
        <v>649</v>
      </c>
      <c r="Z12" s="7"/>
      <c r="AA12" s="7"/>
      <c r="AB12" s="7"/>
      <c r="AC12" s="28">
        <v>2682</v>
      </c>
      <c r="AD12" s="7"/>
      <c r="AE12" s="7"/>
      <c r="AF12" s="7"/>
      <c r="AG12" s="28">
        <v>0</v>
      </c>
      <c r="AH12" s="7"/>
      <c r="AI12" s="28">
        <v>0</v>
      </c>
      <c r="AK12" s="7">
        <f t="shared" si="1"/>
        <v>0</v>
      </c>
      <c r="AL12" s="27" t="b">
        <f t="shared" si="2"/>
        <v>1</v>
      </c>
      <c r="AM12" s="55">
        <v>3109</v>
      </c>
      <c r="AN12" s="73">
        <v>222</v>
      </c>
      <c r="AO12" s="74">
        <v>0</v>
      </c>
      <c r="AP12" s="75">
        <v>0</v>
      </c>
      <c r="AQ12" s="55">
        <v>222</v>
      </c>
      <c r="AR12" s="73">
        <v>35</v>
      </c>
      <c r="AS12" s="74">
        <v>0</v>
      </c>
      <c r="AT12" s="74">
        <v>5</v>
      </c>
      <c r="AU12" s="74">
        <v>12</v>
      </c>
      <c r="AV12" s="74">
        <v>0</v>
      </c>
      <c r="AW12" s="74">
        <v>197</v>
      </c>
      <c r="AX12" s="74">
        <v>11</v>
      </c>
      <c r="AY12" s="75">
        <v>389</v>
      </c>
      <c r="AZ12" s="55">
        <v>649</v>
      </c>
      <c r="BA12" s="55">
        <v>2682</v>
      </c>
      <c r="BB12" s="55">
        <v>0</v>
      </c>
      <c r="BC12" s="56">
        <v>0</v>
      </c>
      <c r="BD12"/>
      <c r="BE12" s="53">
        <f>AM12-D12</f>
        <v>0</v>
      </c>
      <c r="BF12" s="58"/>
      <c r="BG12" s="53">
        <f>AN12-H12</f>
        <v>0</v>
      </c>
      <c r="BH12" s="53">
        <f t="shared" ref="BH12:BI14" si="5">AO12-I12</f>
        <v>0</v>
      </c>
      <c r="BI12" s="53">
        <f t="shared" si="5"/>
        <v>0</v>
      </c>
      <c r="BJ12" s="58"/>
      <c r="BK12" s="53">
        <f>L12-AQ12</f>
        <v>0</v>
      </c>
      <c r="BL12" s="58"/>
      <c r="BM12" s="53">
        <f>AR12-P12</f>
        <v>0</v>
      </c>
      <c r="BN12" s="53">
        <f t="shared" ref="BN12:BT13" si="6">AS12-Q12</f>
        <v>0</v>
      </c>
      <c r="BO12" s="53">
        <f t="shared" si="6"/>
        <v>0</v>
      </c>
      <c r="BP12" s="53">
        <f t="shared" si="6"/>
        <v>0</v>
      </c>
      <c r="BQ12" s="53">
        <f t="shared" si="6"/>
        <v>0</v>
      </c>
      <c r="BR12" s="53">
        <f t="shared" si="6"/>
        <v>0</v>
      </c>
      <c r="BS12" s="53">
        <f t="shared" si="6"/>
        <v>0</v>
      </c>
      <c r="BT12" s="53">
        <f t="shared" si="6"/>
        <v>0</v>
      </c>
      <c r="BU12" s="58"/>
      <c r="BV12" s="53">
        <f>Y12-AZ12</f>
        <v>0</v>
      </c>
      <c r="BW12" s="58"/>
      <c r="BX12" s="53">
        <f>BA12-AC12</f>
        <v>0</v>
      </c>
      <c r="BY12" s="58"/>
      <c r="BZ12" s="53">
        <f>BB12-AG12</f>
        <v>0</v>
      </c>
      <c r="CA12" s="58"/>
      <c r="CB12" s="53">
        <f>BC12-AI12</f>
        <v>0</v>
      </c>
      <c r="CC12" s="58"/>
    </row>
    <row r="13" spans="1:81" ht="35.1" customHeight="1" x14ac:dyDescent="0.2">
      <c r="B13" s="31" t="s">
        <v>32</v>
      </c>
      <c r="D13" s="7">
        <v>2000</v>
      </c>
      <c r="E13" s="7"/>
      <c r="F13" s="7"/>
      <c r="G13" s="7"/>
      <c r="H13" s="7">
        <v>236</v>
      </c>
      <c r="I13" s="7">
        <v>0</v>
      </c>
      <c r="J13" s="7">
        <v>0</v>
      </c>
      <c r="K13" s="7"/>
      <c r="L13" s="7">
        <v>236</v>
      </c>
      <c r="M13" s="7"/>
      <c r="N13" s="7"/>
      <c r="O13" s="7"/>
      <c r="P13" s="7">
        <v>59</v>
      </c>
      <c r="Q13" s="7">
        <v>0</v>
      </c>
      <c r="R13" s="7">
        <v>0</v>
      </c>
      <c r="S13" s="7">
        <v>1</v>
      </c>
      <c r="T13" s="7">
        <v>0</v>
      </c>
      <c r="U13" s="7">
        <v>183</v>
      </c>
      <c r="V13" s="7">
        <v>5</v>
      </c>
      <c r="W13" s="7">
        <v>270</v>
      </c>
      <c r="X13" s="7"/>
      <c r="Y13" s="7">
        <v>518</v>
      </c>
      <c r="Z13" s="7"/>
      <c r="AA13" s="7"/>
      <c r="AB13" s="7"/>
      <c r="AC13" s="7">
        <v>1718</v>
      </c>
      <c r="AD13" s="7"/>
      <c r="AE13" s="7"/>
      <c r="AF13" s="7"/>
      <c r="AG13" s="7">
        <v>0</v>
      </c>
      <c r="AH13" s="7"/>
      <c r="AI13" s="7">
        <v>0</v>
      </c>
      <c r="AK13" s="7">
        <f t="shared" si="1"/>
        <v>0</v>
      </c>
      <c r="AL13" s="27" t="b">
        <f t="shared" si="2"/>
        <v>1</v>
      </c>
      <c r="AM13" s="53">
        <v>2000</v>
      </c>
      <c r="AN13" s="58">
        <v>236</v>
      </c>
      <c r="AO13" s="54">
        <v>0</v>
      </c>
      <c r="AP13" s="93">
        <v>0</v>
      </c>
      <c r="AQ13" s="54">
        <v>236</v>
      </c>
      <c r="AR13" s="58">
        <v>59</v>
      </c>
      <c r="AS13" s="54">
        <v>0</v>
      </c>
      <c r="AT13" s="54">
        <v>0</v>
      </c>
      <c r="AU13" s="54">
        <v>1</v>
      </c>
      <c r="AV13" s="54">
        <v>0</v>
      </c>
      <c r="AW13" s="54">
        <v>183</v>
      </c>
      <c r="AX13" s="54">
        <v>5</v>
      </c>
      <c r="AY13" s="93">
        <v>270</v>
      </c>
      <c r="AZ13" s="54">
        <v>518</v>
      </c>
      <c r="BA13" s="54">
        <v>1718</v>
      </c>
      <c r="BB13" s="54">
        <v>0</v>
      </c>
      <c r="BC13" s="54">
        <v>0</v>
      </c>
      <c r="BE13" s="53">
        <f>AM13-D13</f>
        <v>0</v>
      </c>
      <c r="BF13" s="58"/>
      <c r="BG13" s="53">
        <f>AN13-H13</f>
        <v>0</v>
      </c>
      <c r="BH13" s="53">
        <f t="shared" si="5"/>
        <v>0</v>
      </c>
      <c r="BI13" s="53">
        <f t="shared" si="5"/>
        <v>0</v>
      </c>
      <c r="BJ13" s="58"/>
      <c r="BK13" s="53">
        <f>AQ13-L13</f>
        <v>0</v>
      </c>
      <c r="BL13" s="58"/>
      <c r="BM13" s="53">
        <f>AR13-P13</f>
        <v>0</v>
      </c>
      <c r="BN13" s="53">
        <f t="shared" si="6"/>
        <v>0</v>
      </c>
      <c r="BO13" s="53">
        <f t="shared" si="6"/>
        <v>0</v>
      </c>
      <c r="BP13" s="53">
        <f t="shared" si="6"/>
        <v>0</v>
      </c>
      <c r="BQ13" s="53">
        <f t="shared" si="6"/>
        <v>0</v>
      </c>
      <c r="BR13" s="53">
        <f t="shared" si="6"/>
        <v>0</v>
      </c>
      <c r="BS13" s="53">
        <f t="shared" si="6"/>
        <v>0</v>
      </c>
      <c r="BT13" s="53">
        <f t="shared" si="6"/>
        <v>0</v>
      </c>
      <c r="BU13" s="58"/>
      <c r="BV13" s="53">
        <f>AZ13-Y13</f>
        <v>0</v>
      </c>
      <c r="BW13" s="58"/>
      <c r="BX13" s="53">
        <f>BA13-AC13</f>
        <v>0</v>
      </c>
      <c r="BY13" s="58"/>
      <c r="BZ13" s="53">
        <f>BB13-AG13</f>
        <v>0</v>
      </c>
      <c r="CA13" s="58"/>
      <c r="CB13" s="53">
        <f>BC13-AI13</f>
        <v>0</v>
      </c>
      <c r="CC13" s="58"/>
    </row>
    <row r="14" spans="1:81" ht="35.1" customHeight="1" x14ac:dyDescent="0.2">
      <c r="B14" s="32" t="s">
        <v>33</v>
      </c>
      <c r="D14" s="28">
        <v>2046</v>
      </c>
      <c r="E14" s="7"/>
      <c r="F14" s="7"/>
      <c r="G14" s="7"/>
      <c r="H14" s="28">
        <v>236</v>
      </c>
      <c r="I14" s="28">
        <v>0</v>
      </c>
      <c r="J14" s="28">
        <v>0</v>
      </c>
      <c r="K14" s="7"/>
      <c r="L14" s="28">
        <v>236</v>
      </c>
      <c r="M14" s="7"/>
      <c r="N14" s="7"/>
      <c r="O14" s="7"/>
      <c r="P14" s="28">
        <v>20</v>
      </c>
      <c r="Q14" s="28">
        <v>0</v>
      </c>
      <c r="R14" s="28">
        <v>3</v>
      </c>
      <c r="S14" s="28">
        <v>15</v>
      </c>
      <c r="T14" s="28">
        <v>1</v>
      </c>
      <c r="U14" s="28">
        <v>285</v>
      </c>
      <c r="V14" s="28">
        <v>0</v>
      </c>
      <c r="W14" s="28">
        <v>262</v>
      </c>
      <c r="X14" s="7"/>
      <c r="Y14" s="28">
        <v>586</v>
      </c>
      <c r="Z14" s="7"/>
      <c r="AA14" s="7"/>
      <c r="AB14" s="7"/>
      <c r="AC14" s="28">
        <v>1696</v>
      </c>
      <c r="AD14" s="7"/>
      <c r="AE14" s="7"/>
      <c r="AF14" s="7"/>
      <c r="AG14" s="28">
        <v>0</v>
      </c>
      <c r="AH14" s="7"/>
      <c r="AI14" s="28">
        <v>0</v>
      </c>
      <c r="AK14" s="7">
        <f t="shared" si="1"/>
        <v>0</v>
      </c>
      <c r="AL14" s="27" t="b">
        <f t="shared" si="2"/>
        <v>1</v>
      </c>
      <c r="AM14" s="55">
        <v>2046</v>
      </c>
      <c r="AN14" s="73">
        <v>236</v>
      </c>
      <c r="AO14" s="74">
        <v>0</v>
      </c>
      <c r="AP14" s="75">
        <v>0</v>
      </c>
      <c r="AQ14" s="55">
        <v>236</v>
      </c>
      <c r="AR14" s="73">
        <v>20</v>
      </c>
      <c r="AS14" s="74">
        <v>0</v>
      </c>
      <c r="AT14" s="74">
        <v>3</v>
      </c>
      <c r="AU14" s="74">
        <v>15</v>
      </c>
      <c r="AV14" s="74">
        <v>1</v>
      </c>
      <c r="AW14" s="74">
        <v>285</v>
      </c>
      <c r="AX14" s="74">
        <v>0</v>
      </c>
      <c r="AY14" s="75">
        <v>262</v>
      </c>
      <c r="AZ14" s="55">
        <v>586</v>
      </c>
      <c r="BA14" s="55">
        <v>1696</v>
      </c>
      <c r="BB14" s="55">
        <v>0</v>
      </c>
      <c r="BC14" s="55">
        <v>0</v>
      </c>
      <c r="BE14" s="53">
        <f>AM14-D14</f>
        <v>0</v>
      </c>
      <c r="BF14" s="58"/>
      <c r="BG14" s="53">
        <f>AN14-H14</f>
        <v>0</v>
      </c>
      <c r="BH14" s="53">
        <f t="shared" si="5"/>
        <v>0</v>
      </c>
      <c r="BI14" s="53">
        <f t="shared" si="5"/>
        <v>0</v>
      </c>
      <c r="BJ14" s="58"/>
      <c r="BK14" s="53">
        <f>AQ14-L14</f>
        <v>0</v>
      </c>
      <c r="BL14" s="58"/>
      <c r="BM14" s="53">
        <f>P14-AR14</f>
        <v>0</v>
      </c>
      <c r="BN14" s="53">
        <f t="shared" ref="BN14:BT14" si="7">Q14-AS14</f>
        <v>0</v>
      </c>
      <c r="BO14" s="53">
        <f t="shared" si="7"/>
        <v>0</v>
      </c>
      <c r="BP14" s="53">
        <f t="shared" si="7"/>
        <v>0</v>
      </c>
      <c r="BQ14" s="53">
        <f t="shared" si="7"/>
        <v>0</v>
      </c>
      <c r="BR14" s="53">
        <f t="shared" si="7"/>
        <v>0</v>
      </c>
      <c r="BS14" s="53">
        <f t="shared" si="7"/>
        <v>0</v>
      </c>
      <c r="BT14" s="53">
        <f t="shared" si="7"/>
        <v>0</v>
      </c>
      <c r="BU14" s="58"/>
      <c r="BV14" s="53">
        <f>Y14-AZ14</f>
        <v>0</v>
      </c>
      <c r="BW14" s="58"/>
      <c r="BX14" s="53">
        <f>AC14-BA14</f>
        <v>0</v>
      </c>
      <c r="BY14" s="58"/>
      <c r="BZ14" s="53">
        <f>AG14-BB14</f>
        <v>0</v>
      </c>
      <c r="CA14" s="58"/>
      <c r="CB14" s="53">
        <f>BC14-AI14</f>
        <v>0</v>
      </c>
      <c r="CC14" s="58"/>
    </row>
    <row r="15" spans="1:81" ht="20.100000000000001" customHeight="1" x14ac:dyDescent="0.2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K15" s="7"/>
      <c r="AL15" s="27"/>
      <c r="AM15" s="59">
        <f>SUM(AM10:AM14)</f>
        <v>12685</v>
      </c>
      <c r="AN15" s="97">
        <f t="shared" ref="AN15:BC15" si="8">SUM(AN10:AN14)</f>
        <v>1201</v>
      </c>
      <c r="AO15" s="98">
        <f t="shared" si="8"/>
        <v>0</v>
      </c>
      <c r="AP15" s="99">
        <f t="shared" si="8"/>
        <v>0</v>
      </c>
      <c r="AQ15" s="59">
        <f t="shared" si="8"/>
        <v>1201</v>
      </c>
      <c r="AR15" s="97">
        <f t="shared" si="8"/>
        <v>437</v>
      </c>
      <c r="AS15" s="98">
        <f t="shared" si="8"/>
        <v>0</v>
      </c>
      <c r="AT15" s="98">
        <f t="shared" si="8"/>
        <v>18</v>
      </c>
      <c r="AU15" s="98">
        <f t="shared" si="8"/>
        <v>40</v>
      </c>
      <c r="AV15" s="98">
        <f t="shared" si="8"/>
        <v>1</v>
      </c>
      <c r="AW15" s="98">
        <f t="shared" si="8"/>
        <v>921</v>
      </c>
      <c r="AX15" s="98">
        <f t="shared" si="8"/>
        <v>40</v>
      </c>
      <c r="AY15" s="99">
        <f t="shared" si="8"/>
        <v>1563</v>
      </c>
      <c r="AZ15" s="59">
        <f t="shared" si="8"/>
        <v>3020</v>
      </c>
      <c r="BA15" s="59">
        <f t="shared" si="8"/>
        <v>10861</v>
      </c>
      <c r="BB15" s="59">
        <f t="shared" si="8"/>
        <v>0</v>
      </c>
      <c r="BC15" s="59">
        <f t="shared" si="8"/>
        <v>5</v>
      </c>
      <c r="BE15" s="59">
        <f>D16-AM15</f>
        <v>0</v>
      </c>
      <c r="BF15" s="60"/>
      <c r="BG15" s="59">
        <f>AN15-H16</f>
        <v>0</v>
      </c>
      <c r="BH15" s="59">
        <f t="shared" ref="BH15:BI15" si="9">AO15-I16</f>
        <v>0</v>
      </c>
      <c r="BI15" s="59">
        <f t="shared" si="9"/>
        <v>0</v>
      </c>
      <c r="BJ15" s="60"/>
      <c r="BK15" s="59">
        <f>AQ15-L16</f>
        <v>0</v>
      </c>
      <c r="BL15" s="60"/>
      <c r="BM15" s="59">
        <f>AR15-P16</f>
        <v>0</v>
      </c>
      <c r="BN15" s="59">
        <f t="shared" ref="BN15:BT15" si="10">AS15-Q16</f>
        <v>0</v>
      </c>
      <c r="BO15" s="59">
        <f t="shared" si="10"/>
        <v>0</v>
      </c>
      <c r="BP15" s="59">
        <f t="shared" si="10"/>
        <v>0</v>
      </c>
      <c r="BQ15" s="59">
        <f t="shared" si="10"/>
        <v>0</v>
      </c>
      <c r="BR15" s="59">
        <f t="shared" si="10"/>
        <v>0</v>
      </c>
      <c r="BS15" s="59">
        <f t="shared" si="10"/>
        <v>0</v>
      </c>
      <c r="BT15" s="59">
        <f t="shared" si="10"/>
        <v>0</v>
      </c>
      <c r="BU15" s="60"/>
      <c r="BV15" s="59">
        <f>AZ15-Y16</f>
        <v>0</v>
      </c>
      <c r="BW15" s="60"/>
      <c r="BX15" s="59">
        <f>BA15-AC16</f>
        <v>0</v>
      </c>
      <c r="BY15" s="60"/>
      <c r="BZ15" s="59">
        <f>BB15-AG16</f>
        <v>0</v>
      </c>
      <c r="CA15" s="60"/>
      <c r="CB15" s="59">
        <f>BC15-AI16</f>
        <v>0</v>
      </c>
    </row>
    <row r="16" spans="1:81" ht="30" customHeight="1" x14ac:dyDescent="0.2">
      <c r="B16" s="29" t="s">
        <v>0</v>
      </c>
      <c r="C16" s="9"/>
      <c r="D16" s="30">
        <f>SUM(D10:D14)</f>
        <v>12685</v>
      </c>
      <c r="E16" s="13"/>
      <c r="F16" s="13"/>
      <c r="G16" s="13"/>
      <c r="H16" s="30">
        <f>SUM(H10:H14)</f>
        <v>1201</v>
      </c>
      <c r="I16" s="30">
        <f>SUM(I10:I14)</f>
        <v>0</v>
      </c>
      <c r="J16" s="30">
        <f>SUM(J10:J14)</f>
        <v>0</v>
      </c>
      <c r="K16" s="13"/>
      <c r="L16" s="30">
        <f>SUM(L10:L14)</f>
        <v>1201</v>
      </c>
      <c r="M16" s="13"/>
      <c r="N16" s="13"/>
      <c r="O16" s="13"/>
      <c r="P16" s="30">
        <f t="shared" ref="P16:W16" si="11">SUM(P10:P14)</f>
        <v>437</v>
      </c>
      <c r="Q16" s="30">
        <f t="shared" si="11"/>
        <v>0</v>
      </c>
      <c r="R16" s="30">
        <f t="shared" si="11"/>
        <v>18</v>
      </c>
      <c r="S16" s="30">
        <f t="shared" si="11"/>
        <v>40</v>
      </c>
      <c r="T16" s="30">
        <f t="shared" si="11"/>
        <v>1</v>
      </c>
      <c r="U16" s="30">
        <f t="shared" si="11"/>
        <v>921</v>
      </c>
      <c r="V16" s="30">
        <f t="shared" si="11"/>
        <v>40</v>
      </c>
      <c r="W16" s="30">
        <f t="shared" si="11"/>
        <v>1563</v>
      </c>
      <c r="X16" s="13"/>
      <c r="Y16" s="30">
        <f>SUM(Y10:Y14)</f>
        <v>3020</v>
      </c>
      <c r="Z16" s="13"/>
      <c r="AA16" s="13"/>
      <c r="AB16" s="13"/>
      <c r="AC16" s="30">
        <f>SUM(AC10:AC14)</f>
        <v>10861</v>
      </c>
      <c r="AD16" s="13"/>
      <c r="AE16" s="13"/>
      <c r="AF16" s="13"/>
      <c r="AG16" s="30">
        <f>SUM(AG10:AG14)</f>
        <v>0</v>
      </c>
      <c r="AH16" s="13"/>
      <c r="AI16" s="30">
        <f>SUM(AI10:AI14)</f>
        <v>5</v>
      </c>
      <c r="AK16" s="7">
        <f>D16+H16+AG16-Y16-AC16-AI16</f>
        <v>0</v>
      </c>
      <c r="AL16" s="27" t="b">
        <f t="shared" si="2"/>
        <v>1</v>
      </c>
      <c r="AM16" s="27"/>
    </row>
    <row r="17" spans="1:45" ht="20.100000000000001" customHeight="1" x14ac:dyDescent="0.2">
      <c r="B17" s="5"/>
      <c r="C17" s="5"/>
      <c r="D17" s="8"/>
      <c r="E17" s="8"/>
      <c r="F17" s="8"/>
      <c r="G17" s="8"/>
      <c r="H17" s="8"/>
      <c r="I17" s="8"/>
      <c r="J17" s="8"/>
      <c r="K17" s="7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K17" s="7"/>
    </row>
    <row r="18" spans="1:45" s="9" customFormat="1" ht="15.75" x14ac:dyDescent="0.2">
      <c r="A18" s="11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3"/>
      <c r="AE18" s="43"/>
      <c r="AF18" s="43"/>
      <c r="AG18" s="43"/>
      <c r="AH18" s="43"/>
      <c r="AI18" s="43"/>
      <c r="AK18" s="27"/>
    </row>
    <row r="19" spans="1:45" s="1" customFormat="1" ht="19.5" customHeight="1" x14ac:dyDescent="0.25">
      <c r="A19" s="2"/>
      <c r="B19" s="105" t="s">
        <v>52</v>
      </c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L19" s="37"/>
      <c r="AM19" s="37"/>
      <c r="AN19" s="37"/>
      <c r="AO19" s="37"/>
      <c r="AP19" s="37"/>
    </row>
    <row r="20" spans="1:45" ht="14.25" x14ac:dyDescent="0.2"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3"/>
      <c r="AE20" s="43"/>
      <c r="AF20" s="43"/>
      <c r="AG20" s="43"/>
      <c r="AH20" s="43"/>
      <c r="AI20" s="43"/>
      <c r="AL20" s="37"/>
      <c r="AM20" s="37"/>
      <c r="AN20" s="37"/>
      <c r="AO20" s="37"/>
      <c r="AP20" s="37"/>
    </row>
    <row r="21" spans="1:45" ht="13.5" customHeight="1" x14ac:dyDescent="0.2">
      <c r="AC21" s="38"/>
      <c r="AD21" s="38"/>
      <c r="AE21" s="38"/>
      <c r="AF21" s="38"/>
      <c r="AG21" s="38"/>
      <c r="AH21" s="38"/>
      <c r="AI21" s="38"/>
      <c r="AJ21" s="38"/>
      <c r="AK21" s="38"/>
      <c r="AL21" s="37"/>
      <c r="AM21" s="37"/>
      <c r="AN21" s="37"/>
      <c r="AO21" s="37"/>
      <c r="AP21" s="37"/>
      <c r="AQ21" s="38"/>
      <c r="AR21" s="38"/>
      <c r="AS21" s="38"/>
    </row>
    <row r="22" spans="1:45" ht="13.5" customHeight="1" x14ac:dyDescent="0.2"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</row>
    <row r="23" spans="1:45" ht="13.5" customHeight="1" x14ac:dyDescent="0.2"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</row>
    <row r="24" spans="1:45" x14ac:dyDescent="0.2"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</row>
    <row r="25" spans="1:45" x14ac:dyDescent="0.2"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</row>
    <row r="26" spans="1:45" x14ac:dyDescent="0.2"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</row>
    <row r="27" spans="1:45" x14ac:dyDescent="0.2"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</row>
    <row r="28" spans="1:45" x14ac:dyDescent="0.2"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</row>
    <row r="29" spans="1:45" ht="15" customHeight="1" x14ac:dyDescent="0.2"/>
    <row r="30" spans="1:45" ht="15" customHeight="1" x14ac:dyDescent="0.2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</row>
    <row r="31" spans="1:45" ht="15" customHeight="1" x14ac:dyDescent="0.2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</row>
    <row r="32" spans="1:45" x14ac:dyDescent="0.2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</row>
    <row r="33" spans="4:35" x14ac:dyDescent="0.2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</row>
    <row r="34" spans="4:35" x14ac:dyDescent="0.2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</row>
    <row r="36" spans="4:35" x14ac:dyDescent="0.2">
      <c r="D36" s="7"/>
    </row>
  </sheetData>
  <mergeCells count="5">
    <mergeCell ref="B2:AC2"/>
    <mergeCell ref="B3:AC3"/>
    <mergeCell ref="D5:AC5"/>
    <mergeCell ref="I6:J6"/>
    <mergeCell ref="B19:AI19"/>
  </mergeCells>
  <printOptions horizontalCentered="1"/>
  <pageMargins left="0.59055118110236227" right="0.39370078740157483" top="0.98425196850393704" bottom="0.98425196850393704" header="0.98425196850393704" footer="0.98425196850393704"/>
  <pageSetup paperSize="5" scale="47" fitToHeight="0" orientation="landscape" horizontalDpi="4294967294" vertic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C33"/>
  <sheetViews>
    <sheetView view="pageBreakPreview" topLeftCell="E1" zoomScale="64" zoomScaleNormal="70" zoomScaleSheetLayoutView="64" workbookViewId="0">
      <pane ySplit="3" topLeftCell="A4" activePane="bottomLeft" state="frozen"/>
      <selection activeCell="B4" sqref="B4"/>
      <selection pane="bottomLeft" activeCell="D10" sqref="D10:AI14"/>
    </sheetView>
  </sheetViews>
  <sheetFormatPr baseColWidth="10" defaultColWidth="11.42578125" defaultRowHeight="15" x14ac:dyDescent="0.2"/>
  <cols>
    <col min="1" max="1" width="12.7109375" style="3" customWidth="1"/>
    <col min="2" max="2" width="55.7109375" style="4" customWidth="1"/>
    <col min="3" max="3" width="5.7109375" style="4" customWidth="1"/>
    <col min="4" max="4" width="12.7109375" style="6" customWidth="1"/>
    <col min="5" max="7" width="1.7109375" style="6" customWidth="1"/>
    <col min="8" max="8" width="13.7109375" style="6" customWidth="1"/>
    <col min="9" max="9" width="18.5703125" style="6" customWidth="1"/>
    <col min="10" max="10" width="22.140625" style="6" customWidth="1"/>
    <col min="11" max="11" width="1.7109375" style="6" customWidth="1"/>
    <col min="12" max="12" width="12.7109375" style="6" customWidth="1"/>
    <col min="13" max="15" width="1.7109375" style="6" customWidth="1"/>
    <col min="16" max="16" width="14.85546875" style="6" customWidth="1"/>
    <col min="17" max="17" width="12.28515625" style="6" customWidth="1"/>
    <col min="18" max="18" width="22.42578125" style="6" customWidth="1"/>
    <col min="19" max="19" width="21" style="6" customWidth="1"/>
    <col min="20" max="20" width="18.5703125" style="6" customWidth="1"/>
    <col min="21" max="21" width="14.42578125" style="6" customWidth="1"/>
    <col min="22" max="22" width="19.140625" style="6" customWidth="1"/>
    <col min="23" max="23" width="12.7109375" style="6" customWidth="1"/>
    <col min="24" max="24" width="1.7109375" style="6" customWidth="1"/>
    <col min="25" max="25" width="12.7109375" style="6" customWidth="1"/>
    <col min="26" max="28" width="1.7109375" style="6" customWidth="1"/>
    <col min="29" max="29" width="12.7109375" style="6" customWidth="1"/>
    <col min="30" max="32" width="1.7109375" style="6" customWidth="1"/>
    <col min="33" max="33" width="12.7109375" style="6" customWidth="1"/>
    <col min="34" max="34" width="1.7109375" style="6" customWidth="1"/>
    <col min="35" max="35" width="12.7109375" style="6" customWidth="1"/>
    <col min="36" max="36" width="11.42578125" style="10"/>
    <col min="37" max="37" width="0" style="10" hidden="1" customWidth="1"/>
    <col min="38" max="38" width="14" style="10" hidden="1" customWidth="1"/>
    <col min="39" max="39" width="7.7109375" style="10" customWidth="1"/>
    <col min="40" max="40" width="3.28515625" style="10" customWidth="1"/>
    <col min="41" max="41" width="6" style="10" bestFit="1" customWidth="1"/>
    <col min="42" max="43" width="3" style="10" bestFit="1" customWidth="1"/>
    <col min="44" max="44" width="2.85546875" style="10" customWidth="1"/>
    <col min="45" max="45" width="6" style="10" bestFit="1" customWidth="1"/>
    <col min="46" max="46" width="2.28515625" style="10" customWidth="1"/>
    <col min="47" max="47" width="5.28515625" style="10" bestFit="1" customWidth="1"/>
    <col min="48" max="48" width="4.85546875" style="10" bestFit="1" customWidth="1"/>
    <col min="49" max="49" width="5.28515625" style="10" customWidth="1"/>
    <col min="50" max="50" width="4.140625" style="10" bestFit="1" customWidth="1"/>
    <col min="51" max="51" width="3" style="10" bestFit="1" customWidth="1"/>
    <col min="52" max="52" width="5.28515625" style="10" bestFit="1" customWidth="1"/>
    <col min="53" max="53" width="3" style="10" bestFit="1" customWidth="1"/>
    <col min="54" max="54" width="5.28515625" style="10" bestFit="1" customWidth="1"/>
    <col min="55" max="55" width="1.7109375" style="10" customWidth="1"/>
    <col min="56" max="56" width="6.42578125" style="10" bestFit="1" customWidth="1"/>
    <col min="57" max="57" width="2.140625" style="10" customWidth="1"/>
    <col min="58" max="58" width="6" style="10" bestFit="1" customWidth="1"/>
    <col min="59" max="59" width="1.7109375" style="10" customWidth="1"/>
    <col min="60" max="60" width="3" style="10" bestFit="1" customWidth="1"/>
    <col min="61" max="61" width="1.7109375" style="10" customWidth="1"/>
    <col min="62" max="62" width="3" style="10" bestFit="1" customWidth="1"/>
    <col min="63" max="63" width="3" style="10" customWidth="1"/>
    <col min="64" max="64" width="6.5703125" style="10" customWidth="1"/>
    <col min="65" max="65" width="6.42578125" style="10" bestFit="1" customWidth="1"/>
    <col min="66" max="85" width="5.7109375" style="10" customWidth="1"/>
    <col min="86" max="16384" width="11.42578125" style="10"/>
  </cols>
  <sheetData>
    <row r="1" spans="1:81" s="17" customFormat="1" ht="15.75" thickBot="1" x14ac:dyDescent="0.25">
      <c r="A1" s="3"/>
      <c r="B1" s="14"/>
      <c r="C1" s="15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</row>
    <row r="2" spans="1:81" s="17" customFormat="1" ht="54.95" customHeight="1" x14ac:dyDescent="0.2">
      <c r="A2" s="3"/>
      <c r="B2" s="100" t="s">
        <v>29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1"/>
      <c r="AD2" s="46"/>
      <c r="AE2" s="46"/>
      <c r="AF2" s="46"/>
      <c r="AG2" s="46"/>
      <c r="AH2" s="46"/>
      <c r="AI2" s="46"/>
    </row>
    <row r="3" spans="1:81" s="17" customFormat="1" ht="39.950000000000003" customHeight="1" thickBot="1" x14ac:dyDescent="0.25">
      <c r="A3" s="3"/>
      <c r="B3" s="102" t="s">
        <v>44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41"/>
      <c r="AE3" s="41"/>
      <c r="AF3" s="41"/>
      <c r="AG3" s="41"/>
      <c r="AH3" s="41"/>
      <c r="AI3" s="41"/>
    </row>
    <row r="4" spans="1:81" s="17" customFormat="1" ht="15" customHeight="1" x14ac:dyDescent="0.2">
      <c r="A4" s="3"/>
      <c r="B4" s="18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</row>
    <row r="5" spans="1:81" s="17" customFormat="1" ht="30" customHeight="1" x14ac:dyDescent="0.25">
      <c r="A5" s="3"/>
      <c r="B5" s="20"/>
      <c r="C5" s="21"/>
      <c r="D5" s="103" t="s">
        <v>10</v>
      </c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42"/>
      <c r="AE5" s="42"/>
      <c r="AF5" s="42"/>
      <c r="AG5" s="42"/>
      <c r="AH5" s="42"/>
      <c r="AI5" s="42"/>
    </row>
    <row r="6" spans="1:81" s="17" customFormat="1" ht="30" customHeight="1" thickBot="1" x14ac:dyDescent="0.3">
      <c r="A6" s="3"/>
      <c r="B6" s="20"/>
      <c r="C6" s="21"/>
      <c r="D6" s="35"/>
      <c r="E6" s="35"/>
      <c r="F6" s="35"/>
      <c r="G6" s="35"/>
      <c r="H6" s="35"/>
      <c r="I6" s="104" t="s">
        <v>3</v>
      </c>
      <c r="J6" s="104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42"/>
      <c r="AE6" s="42"/>
      <c r="AF6" s="42"/>
      <c r="AG6" s="42"/>
      <c r="AH6" s="42"/>
      <c r="AI6" s="42"/>
    </row>
    <row r="7" spans="1:81" s="17" customFormat="1" ht="50.1" customHeight="1" thickBot="1" x14ac:dyDescent="0.25">
      <c r="A7" s="3"/>
      <c r="B7" s="22" t="s">
        <v>26</v>
      </c>
      <c r="C7" s="36"/>
      <c r="D7" s="24" t="s">
        <v>1</v>
      </c>
      <c r="E7" s="45"/>
      <c r="F7" s="45"/>
      <c r="G7" s="45"/>
      <c r="H7" s="24" t="s">
        <v>2</v>
      </c>
      <c r="I7" s="34" t="s">
        <v>23</v>
      </c>
      <c r="J7" s="34" t="s">
        <v>24</v>
      </c>
      <c r="K7" s="25"/>
      <c r="L7" s="24" t="s">
        <v>4</v>
      </c>
      <c r="M7" s="45"/>
      <c r="N7" s="45"/>
      <c r="O7" s="45"/>
      <c r="P7" s="24" t="s">
        <v>16</v>
      </c>
      <c r="Q7" s="24" t="s">
        <v>5</v>
      </c>
      <c r="R7" s="24" t="s">
        <v>17</v>
      </c>
      <c r="S7" s="24" t="s">
        <v>18</v>
      </c>
      <c r="T7" s="24" t="s">
        <v>19</v>
      </c>
      <c r="U7" s="24" t="s">
        <v>20</v>
      </c>
      <c r="V7" s="24" t="s">
        <v>21</v>
      </c>
      <c r="W7" s="24" t="s">
        <v>22</v>
      </c>
      <c r="X7" s="25"/>
      <c r="Y7" s="24" t="s">
        <v>6</v>
      </c>
      <c r="Z7" s="45"/>
      <c r="AA7" s="45"/>
      <c r="AB7" s="45"/>
      <c r="AC7" s="47" t="s">
        <v>7</v>
      </c>
      <c r="AD7" s="44"/>
      <c r="AE7" s="44"/>
      <c r="AF7" s="44"/>
      <c r="AG7" s="47" t="s">
        <v>30</v>
      </c>
      <c r="AH7" s="45"/>
      <c r="AI7" s="47" t="s">
        <v>31</v>
      </c>
    </row>
    <row r="8" spans="1:81" s="17" customFormat="1" ht="20.100000000000001" customHeight="1" x14ac:dyDescent="0.2">
      <c r="A8" s="2"/>
      <c r="B8" s="5"/>
      <c r="C8" s="2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</row>
    <row r="9" spans="1:81" s="17" customFormat="1" ht="13.5" customHeight="1" x14ac:dyDescent="0.2">
      <c r="A9" s="3"/>
      <c r="B9" s="31"/>
      <c r="C9" s="4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6"/>
      <c r="AD9" s="6"/>
      <c r="AE9" s="6"/>
      <c r="AF9" s="6"/>
      <c r="AG9" s="6"/>
      <c r="AH9" s="6"/>
      <c r="AI9" s="6"/>
    </row>
    <row r="10" spans="1:81" ht="35.1" customHeight="1" x14ac:dyDescent="0.2">
      <c r="B10" s="32" t="s">
        <v>13</v>
      </c>
      <c r="D10" s="28">
        <v>200</v>
      </c>
      <c r="E10" s="7"/>
      <c r="F10" s="7"/>
      <c r="G10" s="7"/>
      <c r="H10" s="28">
        <v>251</v>
      </c>
      <c r="I10" s="28">
        <v>0</v>
      </c>
      <c r="J10" s="28">
        <v>0</v>
      </c>
      <c r="K10" s="7"/>
      <c r="L10" s="28">
        <v>251</v>
      </c>
      <c r="M10" s="7"/>
      <c r="N10" s="7"/>
      <c r="O10" s="7"/>
      <c r="P10" s="28">
        <v>45</v>
      </c>
      <c r="Q10" s="28">
        <v>3</v>
      </c>
      <c r="R10" s="28">
        <v>13</v>
      </c>
      <c r="S10" s="28">
        <v>14</v>
      </c>
      <c r="T10" s="28">
        <v>0</v>
      </c>
      <c r="U10" s="28">
        <v>120</v>
      </c>
      <c r="V10" s="28">
        <v>0</v>
      </c>
      <c r="W10" s="28">
        <v>127</v>
      </c>
      <c r="X10" s="7"/>
      <c r="Y10" s="28">
        <v>322</v>
      </c>
      <c r="Z10" s="7"/>
      <c r="AA10" s="7"/>
      <c r="AB10" s="7"/>
      <c r="AC10" s="28">
        <v>128</v>
      </c>
      <c r="AD10" s="7"/>
      <c r="AE10" s="7"/>
      <c r="AF10" s="7"/>
      <c r="AG10" s="28">
        <v>0</v>
      </c>
      <c r="AH10" s="7"/>
      <c r="AI10" s="28">
        <v>1</v>
      </c>
      <c r="AK10" s="27">
        <f>D10+H10+AG10-Y10-AC10-AI10</f>
        <v>0</v>
      </c>
      <c r="AL10" s="27" t="b">
        <f>SUM(P10:W10)=Y10</f>
        <v>1</v>
      </c>
      <c r="AM10" s="55">
        <v>200</v>
      </c>
      <c r="AN10" s="61"/>
      <c r="AO10" s="55">
        <v>251</v>
      </c>
      <c r="AP10" s="55">
        <v>0</v>
      </c>
      <c r="AQ10" s="55">
        <v>0</v>
      </c>
      <c r="AR10" s="61"/>
      <c r="AS10" s="55">
        <v>251</v>
      </c>
      <c r="AT10" s="61"/>
      <c r="AU10" s="55">
        <v>45</v>
      </c>
      <c r="AV10" s="55">
        <v>3</v>
      </c>
      <c r="AW10" s="55">
        <v>13</v>
      </c>
      <c r="AX10" s="55">
        <v>14</v>
      </c>
      <c r="AY10" s="55">
        <v>0</v>
      </c>
      <c r="AZ10" s="55">
        <v>120</v>
      </c>
      <c r="BA10" s="55">
        <v>0</v>
      </c>
      <c r="BB10" s="55">
        <v>127</v>
      </c>
      <c r="BC10" s="61"/>
      <c r="BD10" s="55">
        <v>322</v>
      </c>
      <c r="BE10" s="61"/>
      <c r="BF10" s="55">
        <v>128</v>
      </c>
      <c r="BG10" s="61"/>
      <c r="BH10" s="55">
        <v>0</v>
      </c>
      <c r="BI10" s="61"/>
      <c r="BJ10" s="55">
        <v>1</v>
      </c>
      <c r="BK10" s="61"/>
      <c r="BM10" s="27">
        <f>AM10-D10</f>
        <v>0</v>
      </c>
      <c r="BN10" s="27">
        <f>AO10-H10</f>
        <v>0</v>
      </c>
      <c r="BO10" s="27">
        <f t="shared" ref="BO10:BO13" si="0">AP10-I10</f>
        <v>0</v>
      </c>
      <c r="BP10" s="27">
        <f t="shared" ref="BP10:BP13" si="1">AQ10-J10</f>
        <v>0</v>
      </c>
      <c r="BQ10" s="27">
        <f>AS10-L10</f>
        <v>0</v>
      </c>
      <c r="BR10" s="27">
        <f>AU10-P10</f>
        <v>0</v>
      </c>
      <c r="BS10" s="27">
        <f t="shared" ref="BS10:BS14" si="2">AV10-Q10</f>
        <v>0</v>
      </c>
      <c r="BT10" s="27">
        <f t="shared" ref="BT10:BT14" si="3">AW10-R10</f>
        <v>0</v>
      </c>
      <c r="BU10" s="27">
        <f t="shared" ref="BU10:BU14" si="4">AX10-S10</f>
        <v>0</v>
      </c>
      <c r="BV10" s="27">
        <f t="shared" ref="BV10:BV14" si="5">AY10-T10</f>
        <v>0</v>
      </c>
      <c r="BW10" s="27">
        <f t="shared" ref="BW10:BW14" si="6">AZ10-U10</f>
        <v>0</v>
      </c>
      <c r="BX10" s="27">
        <f t="shared" ref="BX10:BX14" si="7">BA10-V10</f>
        <v>0</v>
      </c>
      <c r="BY10" s="27">
        <f t="shared" ref="BY10:BY14" si="8">BB10-W10</f>
        <v>0</v>
      </c>
      <c r="BZ10" s="27">
        <f>BD10-Y10</f>
        <v>0</v>
      </c>
      <c r="CA10" s="27">
        <f>BF10-AC10</f>
        <v>0</v>
      </c>
      <c r="CB10" s="27">
        <f>BH10-AG10</f>
        <v>0</v>
      </c>
      <c r="CC10" s="27">
        <f>BJ10-AI10</f>
        <v>0</v>
      </c>
    </row>
    <row r="11" spans="1:81" ht="35.1" customHeight="1" x14ac:dyDescent="0.2">
      <c r="B11" s="31" t="s">
        <v>14</v>
      </c>
      <c r="D11" s="7">
        <v>750</v>
      </c>
      <c r="E11" s="7"/>
      <c r="F11" s="7"/>
      <c r="G11" s="7"/>
      <c r="H11" s="7">
        <v>464</v>
      </c>
      <c r="I11" s="7">
        <v>0</v>
      </c>
      <c r="J11" s="7">
        <v>0</v>
      </c>
      <c r="K11" s="7"/>
      <c r="L11" s="7">
        <v>464</v>
      </c>
      <c r="M11" s="7"/>
      <c r="N11" s="7"/>
      <c r="O11" s="7"/>
      <c r="P11" s="7">
        <v>116</v>
      </c>
      <c r="Q11" s="7">
        <v>72</v>
      </c>
      <c r="R11" s="7">
        <v>71</v>
      </c>
      <c r="S11" s="7">
        <v>5</v>
      </c>
      <c r="T11" s="7">
        <v>0</v>
      </c>
      <c r="U11" s="7">
        <v>3</v>
      </c>
      <c r="V11" s="7">
        <v>0</v>
      </c>
      <c r="W11" s="7">
        <v>100</v>
      </c>
      <c r="X11" s="7"/>
      <c r="Y11" s="7">
        <v>367</v>
      </c>
      <c r="Z11" s="7"/>
      <c r="AA11" s="7"/>
      <c r="AB11" s="7"/>
      <c r="AC11" s="7">
        <v>847</v>
      </c>
      <c r="AD11" s="7"/>
      <c r="AE11" s="7"/>
      <c r="AF11" s="7"/>
      <c r="AG11" s="7">
        <v>0</v>
      </c>
      <c r="AH11" s="7"/>
      <c r="AI11" s="7">
        <v>0</v>
      </c>
      <c r="AK11" s="27">
        <f t="shared" ref="AK11:AK14" si="9">D11+H11+AG11-Y11-AC11-AI11</f>
        <v>0</v>
      </c>
      <c r="AL11" s="27" t="b">
        <f t="shared" ref="AL11:AL16" si="10">SUM(P11:W11)=Y11</f>
        <v>1</v>
      </c>
      <c r="AM11" s="55">
        <v>750</v>
      </c>
      <c r="AN11" s="61"/>
      <c r="AO11" s="55">
        <v>464</v>
      </c>
      <c r="AP11" s="55">
        <v>0</v>
      </c>
      <c r="AQ11" s="55">
        <v>0</v>
      </c>
      <c r="AR11" s="61"/>
      <c r="AS11" s="55">
        <v>464</v>
      </c>
      <c r="AT11" s="61"/>
      <c r="AU11" s="55">
        <v>116</v>
      </c>
      <c r="AV11" s="55">
        <v>72</v>
      </c>
      <c r="AW11" s="55">
        <v>71</v>
      </c>
      <c r="AX11" s="55">
        <v>5</v>
      </c>
      <c r="AY11" s="55">
        <v>0</v>
      </c>
      <c r="AZ11" s="55">
        <v>3</v>
      </c>
      <c r="BA11" s="55">
        <v>0</v>
      </c>
      <c r="BB11" s="55">
        <v>100</v>
      </c>
      <c r="BC11" s="61"/>
      <c r="BD11" s="55">
        <v>367</v>
      </c>
      <c r="BE11" s="61"/>
      <c r="BF11" s="56">
        <v>847</v>
      </c>
      <c r="BG11" s="64"/>
      <c r="BH11" s="55">
        <v>0</v>
      </c>
      <c r="BI11" s="61"/>
      <c r="BJ11" s="55">
        <v>0</v>
      </c>
      <c r="BK11" s="61"/>
      <c r="BM11" s="27">
        <f t="shared" ref="BM11:BM13" si="11">AM11-D11</f>
        <v>0</v>
      </c>
      <c r="BN11" s="27">
        <f t="shared" ref="BN11:BN13" si="12">AO11-H11</f>
        <v>0</v>
      </c>
      <c r="BO11" s="27">
        <f t="shared" si="0"/>
        <v>0</v>
      </c>
      <c r="BP11" s="27">
        <f t="shared" si="1"/>
        <v>0</v>
      </c>
      <c r="BQ11" s="27">
        <f t="shared" ref="BQ11:BQ14" si="13">AS11-L11</f>
        <v>0</v>
      </c>
      <c r="BR11" s="27">
        <f t="shared" ref="BR11:BR14" si="14">AU11-P11</f>
        <v>0</v>
      </c>
      <c r="BS11" s="27">
        <f t="shared" si="2"/>
        <v>0</v>
      </c>
      <c r="BT11" s="27">
        <f t="shared" si="3"/>
        <v>0</v>
      </c>
      <c r="BU11" s="27">
        <f t="shared" si="4"/>
        <v>0</v>
      </c>
      <c r="BV11" s="27">
        <f t="shared" si="5"/>
        <v>0</v>
      </c>
      <c r="BW11" s="27">
        <f t="shared" si="6"/>
        <v>0</v>
      </c>
      <c r="BX11" s="27">
        <f t="shared" si="7"/>
        <v>0</v>
      </c>
      <c r="BY11" s="27">
        <f t="shared" si="8"/>
        <v>0</v>
      </c>
      <c r="BZ11" s="27">
        <f t="shared" ref="BZ11:BZ14" si="15">BD11-Y11</f>
        <v>0</v>
      </c>
      <c r="CA11" s="27">
        <f t="shared" ref="CA11:CA14" si="16">BF11-AC11</f>
        <v>0</v>
      </c>
      <c r="CB11" s="27">
        <f t="shared" ref="CB11:CB14" si="17">BH11-AG11</f>
        <v>0</v>
      </c>
      <c r="CC11" s="27">
        <f t="shared" ref="CC11:CC14" si="18">BJ11-AI11</f>
        <v>0</v>
      </c>
    </row>
    <row r="12" spans="1:81" ht="35.1" customHeight="1" x14ac:dyDescent="0.2">
      <c r="B12" s="32" t="s">
        <v>12</v>
      </c>
      <c r="D12" s="28">
        <v>882</v>
      </c>
      <c r="E12" s="7"/>
      <c r="F12" s="7"/>
      <c r="G12" s="7"/>
      <c r="H12" s="28">
        <v>418</v>
      </c>
      <c r="I12" s="28">
        <v>0</v>
      </c>
      <c r="J12" s="28">
        <v>0</v>
      </c>
      <c r="K12" s="7"/>
      <c r="L12" s="28">
        <v>418</v>
      </c>
      <c r="M12" s="7"/>
      <c r="N12" s="7"/>
      <c r="O12" s="7"/>
      <c r="P12" s="28">
        <v>224</v>
      </c>
      <c r="Q12" s="28">
        <v>94</v>
      </c>
      <c r="R12" s="28">
        <v>42</v>
      </c>
      <c r="S12" s="28">
        <v>7</v>
      </c>
      <c r="T12" s="28">
        <v>0</v>
      </c>
      <c r="U12" s="28">
        <v>193</v>
      </c>
      <c r="V12" s="28">
        <v>0</v>
      </c>
      <c r="W12" s="28">
        <v>141</v>
      </c>
      <c r="X12" s="7"/>
      <c r="Y12" s="28">
        <v>701</v>
      </c>
      <c r="Z12" s="7"/>
      <c r="AA12" s="7"/>
      <c r="AB12" s="7"/>
      <c r="AC12" s="28">
        <v>599</v>
      </c>
      <c r="AD12" s="7"/>
      <c r="AE12" s="7"/>
      <c r="AF12" s="7"/>
      <c r="AG12" s="28">
        <v>0</v>
      </c>
      <c r="AH12" s="7"/>
      <c r="AI12" s="28">
        <v>0</v>
      </c>
      <c r="AK12" s="27">
        <f t="shared" si="9"/>
        <v>0</v>
      </c>
      <c r="AL12" s="27" t="b">
        <f t="shared" si="10"/>
        <v>1</v>
      </c>
      <c r="AM12" s="55">
        <v>882</v>
      </c>
      <c r="AN12" s="61"/>
      <c r="AO12" s="55">
        <v>418</v>
      </c>
      <c r="AP12" s="55">
        <v>0</v>
      </c>
      <c r="AQ12" s="55">
        <v>0</v>
      </c>
      <c r="AR12" s="61"/>
      <c r="AS12" s="55">
        <v>418</v>
      </c>
      <c r="AT12" s="61"/>
      <c r="AU12" s="55">
        <v>224</v>
      </c>
      <c r="AV12" s="55">
        <v>94</v>
      </c>
      <c r="AW12" s="55">
        <v>42</v>
      </c>
      <c r="AX12" s="55">
        <v>7</v>
      </c>
      <c r="AY12" s="55">
        <v>0</v>
      </c>
      <c r="AZ12" s="55">
        <v>193</v>
      </c>
      <c r="BA12" s="55">
        <v>0</v>
      </c>
      <c r="BB12" s="55">
        <v>141</v>
      </c>
      <c r="BC12" s="61"/>
      <c r="BD12" s="55">
        <v>701</v>
      </c>
      <c r="BE12" s="61"/>
      <c r="BF12" s="55">
        <v>599</v>
      </c>
      <c r="BG12" s="61"/>
      <c r="BH12" s="55">
        <v>0</v>
      </c>
      <c r="BI12" s="61"/>
      <c r="BJ12" s="55">
        <v>0</v>
      </c>
      <c r="BK12" s="61"/>
      <c r="BM12" s="27">
        <f t="shared" si="11"/>
        <v>0</v>
      </c>
      <c r="BN12" s="27">
        <f t="shared" si="12"/>
        <v>0</v>
      </c>
      <c r="BO12" s="27">
        <f t="shared" si="0"/>
        <v>0</v>
      </c>
      <c r="BP12" s="27">
        <f t="shared" si="1"/>
        <v>0</v>
      </c>
      <c r="BQ12" s="27">
        <f t="shared" si="13"/>
        <v>0</v>
      </c>
      <c r="BR12" s="27">
        <f t="shared" si="14"/>
        <v>0</v>
      </c>
      <c r="BS12" s="27">
        <f t="shared" si="2"/>
        <v>0</v>
      </c>
      <c r="BT12" s="27">
        <f t="shared" si="3"/>
        <v>0</v>
      </c>
      <c r="BU12" s="27">
        <f t="shared" si="4"/>
        <v>0</v>
      </c>
      <c r="BV12" s="27">
        <f t="shared" si="5"/>
        <v>0</v>
      </c>
      <c r="BW12" s="27">
        <f t="shared" si="6"/>
        <v>0</v>
      </c>
      <c r="BX12" s="27">
        <f t="shared" si="7"/>
        <v>0</v>
      </c>
      <c r="BY12" s="27">
        <f t="shared" si="8"/>
        <v>0</v>
      </c>
      <c r="BZ12" s="27">
        <f t="shared" si="15"/>
        <v>0</v>
      </c>
      <c r="CA12" s="27">
        <f t="shared" si="16"/>
        <v>0</v>
      </c>
      <c r="CB12" s="27">
        <f t="shared" si="17"/>
        <v>0</v>
      </c>
      <c r="CC12" s="27">
        <f t="shared" si="18"/>
        <v>0</v>
      </c>
    </row>
    <row r="13" spans="1:81" ht="35.1" customHeight="1" x14ac:dyDescent="0.2">
      <c r="B13" s="31" t="s">
        <v>32</v>
      </c>
      <c r="D13" s="7">
        <v>183</v>
      </c>
      <c r="E13" s="7"/>
      <c r="F13" s="7"/>
      <c r="G13" s="7"/>
      <c r="H13" s="7">
        <v>286</v>
      </c>
      <c r="I13" s="7">
        <v>0</v>
      </c>
      <c r="J13" s="7">
        <v>0</v>
      </c>
      <c r="K13" s="7"/>
      <c r="L13" s="7">
        <v>286</v>
      </c>
      <c r="M13" s="7"/>
      <c r="N13" s="7"/>
      <c r="O13" s="7"/>
      <c r="P13" s="7">
        <v>105</v>
      </c>
      <c r="Q13" s="7">
        <v>13</v>
      </c>
      <c r="R13" s="7">
        <v>17</v>
      </c>
      <c r="S13" s="7">
        <v>2</v>
      </c>
      <c r="T13" s="7">
        <v>0</v>
      </c>
      <c r="U13" s="7">
        <v>74</v>
      </c>
      <c r="V13" s="7">
        <v>0</v>
      </c>
      <c r="W13" s="7">
        <v>19</v>
      </c>
      <c r="X13" s="7"/>
      <c r="Y13" s="7">
        <v>230</v>
      </c>
      <c r="Z13" s="7"/>
      <c r="AA13" s="7"/>
      <c r="AB13" s="7"/>
      <c r="AC13" s="7">
        <v>239</v>
      </c>
      <c r="AD13" s="7"/>
      <c r="AE13" s="7"/>
      <c r="AF13" s="7"/>
      <c r="AG13" s="7">
        <v>0</v>
      </c>
      <c r="AH13" s="7"/>
      <c r="AI13" s="7">
        <v>0</v>
      </c>
      <c r="AK13" s="27">
        <f t="shared" si="9"/>
        <v>0</v>
      </c>
      <c r="AL13" s="27" t="b">
        <f t="shared" si="10"/>
        <v>1</v>
      </c>
      <c r="AM13" s="53">
        <v>183</v>
      </c>
      <c r="AN13" s="62"/>
      <c r="AO13" s="54">
        <v>286</v>
      </c>
      <c r="AP13" s="54">
        <v>0</v>
      </c>
      <c r="AQ13" s="54">
        <v>0</v>
      </c>
      <c r="AR13" s="63"/>
      <c r="AS13" s="54">
        <v>286</v>
      </c>
      <c r="AT13" s="63"/>
      <c r="AU13" s="54">
        <v>105</v>
      </c>
      <c r="AV13" s="54">
        <v>13</v>
      </c>
      <c r="AW13" s="54">
        <v>17</v>
      </c>
      <c r="AX13" s="54">
        <v>2</v>
      </c>
      <c r="AY13" s="54">
        <v>0</v>
      </c>
      <c r="AZ13" s="54">
        <v>74</v>
      </c>
      <c r="BA13" s="54">
        <v>0</v>
      </c>
      <c r="BB13" s="54">
        <v>19</v>
      </c>
      <c r="BC13" s="63"/>
      <c r="BD13" s="54">
        <v>230</v>
      </c>
      <c r="BE13" s="63"/>
      <c r="BF13" s="54">
        <v>239</v>
      </c>
      <c r="BG13" s="63"/>
      <c r="BH13" s="54">
        <v>0</v>
      </c>
      <c r="BI13" s="63"/>
      <c r="BJ13" s="54">
        <v>0</v>
      </c>
      <c r="BK13" s="63"/>
      <c r="BM13" s="27">
        <f t="shared" si="11"/>
        <v>0</v>
      </c>
      <c r="BN13" s="27">
        <f t="shared" si="12"/>
        <v>0</v>
      </c>
      <c r="BO13" s="27">
        <f t="shared" si="0"/>
        <v>0</v>
      </c>
      <c r="BP13" s="27">
        <f t="shared" si="1"/>
        <v>0</v>
      </c>
      <c r="BQ13" s="27">
        <f t="shared" si="13"/>
        <v>0</v>
      </c>
      <c r="BR13" s="27">
        <f t="shared" si="14"/>
        <v>0</v>
      </c>
      <c r="BS13" s="27">
        <f t="shared" si="2"/>
        <v>0</v>
      </c>
      <c r="BT13" s="27">
        <f t="shared" si="3"/>
        <v>0</v>
      </c>
      <c r="BU13" s="27">
        <f t="shared" si="4"/>
        <v>0</v>
      </c>
      <c r="BV13" s="27">
        <f t="shared" si="5"/>
        <v>0</v>
      </c>
      <c r="BW13" s="27">
        <f t="shared" si="6"/>
        <v>0</v>
      </c>
      <c r="BX13" s="27">
        <f t="shared" si="7"/>
        <v>0</v>
      </c>
      <c r="BY13" s="27">
        <f t="shared" si="8"/>
        <v>0</v>
      </c>
      <c r="BZ13" s="27">
        <f t="shared" si="15"/>
        <v>0</v>
      </c>
      <c r="CA13" s="27">
        <f t="shared" si="16"/>
        <v>0</v>
      </c>
      <c r="CB13" s="27">
        <f t="shared" si="17"/>
        <v>0</v>
      </c>
      <c r="CC13" s="27">
        <f t="shared" si="18"/>
        <v>0</v>
      </c>
    </row>
    <row r="14" spans="1:81" ht="35.1" customHeight="1" x14ac:dyDescent="0.2">
      <c r="B14" s="32" t="s">
        <v>33</v>
      </c>
      <c r="D14" s="28">
        <v>370</v>
      </c>
      <c r="E14" s="7"/>
      <c r="F14" s="7"/>
      <c r="G14" s="7"/>
      <c r="H14" s="28">
        <v>520</v>
      </c>
      <c r="I14" s="28">
        <v>0</v>
      </c>
      <c r="J14" s="28">
        <v>0</v>
      </c>
      <c r="K14" s="7"/>
      <c r="L14" s="28">
        <v>520</v>
      </c>
      <c r="M14" s="7"/>
      <c r="N14" s="7"/>
      <c r="O14" s="7"/>
      <c r="P14" s="28">
        <v>90</v>
      </c>
      <c r="Q14" s="28">
        <v>1</v>
      </c>
      <c r="R14" s="28">
        <v>78</v>
      </c>
      <c r="S14" s="28">
        <v>15</v>
      </c>
      <c r="T14" s="28">
        <v>0</v>
      </c>
      <c r="U14" s="28">
        <v>160</v>
      </c>
      <c r="V14" s="28">
        <v>0</v>
      </c>
      <c r="W14" s="28">
        <v>377</v>
      </c>
      <c r="X14" s="7"/>
      <c r="Y14" s="28">
        <v>721</v>
      </c>
      <c r="Z14" s="7"/>
      <c r="AA14" s="7"/>
      <c r="AB14" s="7"/>
      <c r="AC14" s="28">
        <v>167</v>
      </c>
      <c r="AD14" s="7"/>
      <c r="AE14" s="7"/>
      <c r="AF14" s="7"/>
      <c r="AG14" s="28">
        <v>0</v>
      </c>
      <c r="AH14" s="7"/>
      <c r="AI14" s="28">
        <v>2</v>
      </c>
      <c r="AK14" s="27">
        <f t="shared" si="9"/>
        <v>0</v>
      </c>
      <c r="AL14" s="27" t="b">
        <f t="shared" si="10"/>
        <v>1</v>
      </c>
      <c r="AM14" s="10">
        <v>370</v>
      </c>
      <c r="AN14" s="62"/>
      <c r="AO14" s="10">
        <v>520</v>
      </c>
      <c r="AP14" s="10">
        <v>0</v>
      </c>
      <c r="AQ14" s="10">
        <v>0</v>
      </c>
      <c r="AR14" s="63"/>
      <c r="AS14" s="10">
        <v>520</v>
      </c>
      <c r="AT14" s="63"/>
      <c r="AU14" s="10">
        <v>90</v>
      </c>
      <c r="AV14" s="10">
        <v>1</v>
      </c>
      <c r="AW14" s="10">
        <v>78</v>
      </c>
      <c r="AX14" s="10">
        <v>15</v>
      </c>
      <c r="AY14" s="10">
        <v>0</v>
      </c>
      <c r="AZ14" s="10">
        <v>160</v>
      </c>
      <c r="BA14" s="10">
        <v>0</v>
      </c>
      <c r="BB14" s="10">
        <v>377</v>
      </c>
      <c r="BC14" s="63"/>
      <c r="BD14" s="10">
        <v>721</v>
      </c>
      <c r="BE14" s="63"/>
      <c r="BF14" s="10">
        <v>167</v>
      </c>
      <c r="BG14" s="63"/>
      <c r="BH14" s="10">
        <v>0</v>
      </c>
      <c r="BI14" s="63"/>
      <c r="BJ14" s="10">
        <v>2</v>
      </c>
      <c r="BK14" s="63"/>
      <c r="BM14" s="27">
        <f t="shared" ref="BM14" si="19">AM14-D14</f>
        <v>0</v>
      </c>
      <c r="BN14" s="27">
        <f t="shared" ref="BN14" si="20">AO14-H14</f>
        <v>0</v>
      </c>
      <c r="BO14" s="27">
        <f t="shared" ref="BO14" si="21">AP14-I14</f>
        <v>0</v>
      </c>
      <c r="BP14" s="27">
        <f t="shared" ref="BP14" si="22">AQ14-J14</f>
        <v>0</v>
      </c>
      <c r="BQ14" s="27">
        <f t="shared" si="13"/>
        <v>0</v>
      </c>
      <c r="BR14" s="27">
        <f t="shared" si="14"/>
        <v>0</v>
      </c>
      <c r="BS14" s="27">
        <f t="shared" si="2"/>
        <v>0</v>
      </c>
      <c r="BT14" s="27">
        <f t="shared" si="3"/>
        <v>0</v>
      </c>
      <c r="BU14" s="27">
        <f t="shared" si="4"/>
        <v>0</v>
      </c>
      <c r="BV14" s="27">
        <f t="shared" si="5"/>
        <v>0</v>
      </c>
      <c r="BW14" s="27">
        <f t="shared" si="6"/>
        <v>0</v>
      </c>
      <c r="BX14" s="27">
        <f t="shared" si="7"/>
        <v>0</v>
      </c>
      <c r="BY14" s="27">
        <f t="shared" si="8"/>
        <v>0</v>
      </c>
      <c r="BZ14" s="27">
        <f t="shared" si="15"/>
        <v>0</v>
      </c>
      <c r="CA14" s="27">
        <f t="shared" si="16"/>
        <v>0</v>
      </c>
      <c r="CB14" s="27">
        <f t="shared" si="17"/>
        <v>0</v>
      </c>
      <c r="CC14" s="27">
        <f t="shared" si="18"/>
        <v>0</v>
      </c>
    </row>
    <row r="15" spans="1:81" ht="20.100000000000001" customHeight="1" x14ac:dyDescent="0.2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K15" s="27"/>
      <c r="AL15" s="27"/>
      <c r="AM15" s="65"/>
      <c r="AO15"/>
      <c r="AP15"/>
      <c r="AQ15"/>
      <c r="AS15"/>
      <c r="AU15"/>
      <c r="AV15"/>
      <c r="AW15"/>
      <c r="AX15"/>
      <c r="AY15"/>
      <c r="AZ15"/>
      <c r="BA15"/>
      <c r="BB15"/>
      <c r="BC15"/>
      <c r="BD15" s="65"/>
      <c r="BE15"/>
      <c r="BF15"/>
      <c r="BM15" s="27"/>
    </row>
    <row r="16" spans="1:81" ht="30" customHeight="1" x14ac:dyDescent="0.2">
      <c r="B16" s="29" t="s">
        <v>0</v>
      </c>
      <c r="C16" s="9"/>
      <c r="D16" s="30">
        <f>SUM(D10:D14)</f>
        <v>2385</v>
      </c>
      <c r="E16" s="13"/>
      <c r="F16" s="13"/>
      <c r="G16" s="13"/>
      <c r="H16" s="30">
        <f>SUM(H10:H14)</f>
        <v>1939</v>
      </c>
      <c r="I16" s="30">
        <f>SUM(I10:I14)</f>
        <v>0</v>
      </c>
      <c r="J16" s="30">
        <f>SUM(J10:J14)</f>
        <v>0</v>
      </c>
      <c r="K16" s="13"/>
      <c r="L16" s="30">
        <f>SUM(L10:L14)</f>
        <v>1939</v>
      </c>
      <c r="M16" s="13"/>
      <c r="N16" s="13"/>
      <c r="O16" s="13"/>
      <c r="P16" s="30">
        <f t="shared" ref="P16:W16" si="23">SUM(P10:P14)</f>
        <v>580</v>
      </c>
      <c r="Q16" s="30">
        <f t="shared" si="23"/>
        <v>183</v>
      </c>
      <c r="R16" s="30">
        <f t="shared" si="23"/>
        <v>221</v>
      </c>
      <c r="S16" s="30">
        <f t="shared" si="23"/>
        <v>43</v>
      </c>
      <c r="T16" s="30">
        <f t="shared" si="23"/>
        <v>0</v>
      </c>
      <c r="U16" s="30">
        <f t="shared" si="23"/>
        <v>550</v>
      </c>
      <c r="V16" s="30">
        <f t="shared" si="23"/>
        <v>0</v>
      </c>
      <c r="W16" s="30">
        <f t="shared" si="23"/>
        <v>764</v>
      </c>
      <c r="X16" s="13"/>
      <c r="Y16" s="30">
        <f>SUM(Y10:Y14)</f>
        <v>2341</v>
      </c>
      <c r="Z16" s="13"/>
      <c r="AA16" s="13"/>
      <c r="AB16" s="13"/>
      <c r="AC16" s="30">
        <f>SUM(AC10:AC14)</f>
        <v>1980</v>
      </c>
      <c r="AD16" s="13"/>
      <c r="AE16" s="13"/>
      <c r="AF16" s="13"/>
      <c r="AG16" s="30">
        <f>SUM(AG10:AG14)</f>
        <v>0</v>
      </c>
      <c r="AH16" s="13"/>
      <c r="AI16" s="30">
        <f>SUM(AI10:AI14)</f>
        <v>3</v>
      </c>
      <c r="AK16" s="27">
        <f>D16+H16+AG16-Y16-AC16-AI16</f>
        <v>0</v>
      </c>
      <c r="AL16" s="27" t="b">
        <f t="shared" si="10"/>
        <v>1</v>
      </c>
      <c r="AM16" s="53">
        <f>SUM(AM10:AM14)</f>
        <v>2385</v>
      </c>
      <c r="AN16" s="62"/>
      <c r="AO16" s="53">
        <f>SUM(AO10:AO14)</f>
        <v>1939</v>
      </c>
      <c r="AP16" s="53">
        <f>SUM(AP10:AP14)</f>
        <v>0</v>
      </c>
      <c r="AQ16" s="53">
        <f>SUM(AQ10:AQ14)</f>
        <v>0</v>
      </c>
      <c r="AR16" s="62"/>
      <c r="AS16" s="53">
        <f>SUM(AS10:AS14)</f>
        <v>1939</v>
      </c>
      <c r="AT16" s="62"/>
      <c r="AU16" s="53">
        <f t="shared" ref="AU16:BB16" si="24">SUM(AU10:AU14)</f>
        <v>580</v>
      </c>
      <c r="AV16" s="53">
        <f t="shared" si="24"/>
        <v>183</v>
      </c>
      <c r="AW16" s="53">
        <f t="shared" si="24"/>
        <v>221</v>
      </c>
      <c r="AX16" s="53">
        <f t="shared" si="24"/>
        <v>43</v>
      </c>
      <c r="AY16" s="53">
        <f t="shared" si="24"/>
        <v>0</v>
      </c>
      <c r="AZ16" s="53">
        <f t="shared" si="24"/>
        <v>550</v>
      </c>
      <c r="BA16" s="53">
        <f t="shared" si="24"/>
        <v>0</v>
      </c>
      <c r="BB16" s="53">
        <f t="shared" si="24"/>
        <v>764</v>
      </c>
      <c r="BC16" s="62"/>
      <c r="BD16" s="53">
        <f>SUM(BD10:BD14)</f>
        <v>2341</v>
      </c>
      <c r="BE16" s="62"/>
      <c r="BF16" s="53">
        <f>SUM(BF10:BF14)</f>
        <v>1980</v>
      </c>
      <c r="BG16" s="62"/>
      <c r="BH16" s="53">
        <f>SUM(BH10:BH14)</f>
        <v>0</v>
      </c>
      <c r="BI16" s="62"/>
      <c r="BJ16" s="53">
        <v>3</v>
      </c>
      <c r="BK16" s="62"/>
      <c r="BM16" s="27">
        <f t="shared" ref="BM16" si="25">AM16-D16</f>
        <v>0</v>
      </c>
      <c r="BN16" s="27">
        <f t="shared" ref="BN16" si="26">AO16-H16</f>
        <v>0</v>
      </c>
      <c r="BO16" s="27">
        <f t="shared" ref="BO16" si="27">AP16-I16</f>
        <v>0</v>
      </c>
      <c r="BP16" s="27">
        <f t="shared" ref="BP16" si="28">AQ16-J16</f>
        <v>0</v>
      </c>
      <c r="BQ16" s="27">
        <f t="shared" ref="BQ16" si="29">AS16-L16</f>
        <v>0</v>
      </c>
      <c r="BR16" s="27">
        <f t="shared" ref="BR16" si="30">AU16-P16</f>
        <v>0</v>
      </c>
      <c r="BS16" s="27">
        <f t="shared" ref="BS16" si="31">AV16-Q16</f>
        <v>0</v>
      </c>
      <c r="BT16" s="27">
        <f t="shared" ref="BT16" si="32">AW16-R16</f>
        <v>0</v>
      </c>
      <c r="BU16" s="27">
        <f t="shared" ref="BU16" si="33">AX16-S16</f>
        <v>0</v>
      </c>
      <c r="BV16" s="27">
        <f t="shared" ref="BV16" si="34">AY16-T16</f>
        <v>0</v>
      </c>
      <c r="BW16" s="27">
        <f t="shared" ref="BW16" si="35">AZ16-U16</f>
        <v>0</v>
      </c>
      <c r="BX16" s="27">
        <f t="shared" ref="BX16" si="36">BA16-V16</f>
        <v>0</v>
      </c>
      <c r="BY16" s="27">
        <f t="shared" ref="BY16" si="37">BB16-W16</f>
        <v>0</v>
      </c>
      <c r="BZ16" s="27">
        <f t="shared" ref="BZ16" si="38">BD16-Y16</f>
        <v>0</v>
      </c>
      <c r="CA16" s="27">
        <f t="shared" ref="CA16" si="39">BF16-AC16</f>
        <v>0</v>
      </c>
      <c r="CB16" s="27">
        <f t="shared" ref="CB16" si="40">BH16-AG16</f>
        <v>0</v>
      </c>
      <c r="CC16" s="27">
        <f t="shared" ref="CC16" si="41">BJ16-AI16</f>
        <v>0</v>
      </c>
    </row>
    <row r="17" spans="1:44" s="1" customFormat="1" ht="20.100000000000001" customHeight="1" x14ac:dyDescent="0.2">
      <c r="A17" s="2"/>
      <c r="B17" s="5"/>
      <c r="C17" s="5"/>
      <c r="D17" s="8"/>
      <c r="E17" s="8"/>
      <c r="F17" s="8"/>
      <c r="G17" s="8"/>
      <c r="H17" s="8"/>
      <c r="I17" s="8"/>
      <c r="J17" s="8"/>
      <c r="K17" s="7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</row>
    <row r="18" spans="1:44" s="1" customFormat="1" ht="20.100000000000001" customHeight="1" x14ac:dyDescent="0.2">
      <c r="A18" s="2"/>
      <c r="B18" s="5"/>
      <c r="C18" s="5"/>
      <c r="D18" s="8"/>
      <c r="E18" s="8"/>
      <c r="F18" s="8"/>
      <c r="G18" s="8"/>
      <c r="H18" s="8"/>
      <c r="I18" s="8"/>
      <c r="J18" s="8"/>
      <c r="K18" s="7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</row>
    <row r="19" spans="1:44" s="1" customFormat="1" ht="19.5" customHeight="1" x14ac:dyDescent="0.25">
      <c r="A19" s="2"/>
      <c r="B19" s="105" t="s">
        <v>52</v>
      </c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L19" s="37"/>
      <c r="AM19" s="37"/>
      <c r="AN19" s="37"/>
      <c r="AO19" s="37"/>
      <c r="AP19" s="37"/>
      <c r="AQ19" s="37"/>
      <c r="AR19" s="37"/>
    </row>
    <row r="20" spans="1:44" ht="13.5" customHeight="1" x14ac:dyDescent="0.2">
      <c r="B20" s="5"/>
      <c r="C20" s="5"/>
      <c r="D20" s="8"/>
      <c r="E20" s="8"/>
      <c r="F20" s="8"/>
      <c r="G20" s="8"/>
      <c r="H20" s="8"/>
      <c r="I20" s="8"/>
      <c r="J20" s="8"/>
      <c r="K20" s="7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</row>
    <row r="22" spans="1:44" x14ac:dyDescent="0.2"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</row>
    <row r="29" spans="1:44" x14ac:dyDescent="0.2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</row>
    <row r="30" spans="1:44" x14ac:dyDescent="0.2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</row>
    <row r="31" spans="1:44" x14ac:dyDescent="0.2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</row>
    <row r="32" spans="1:44" x14ac:dyDescent="0.2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</row>
    <row r="33" spans="4:35" x14ac:dyDescent="0.2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</row>
  </sheetData>
  <mergeCells count="5">
    <mergeCell ref="B2:AC2"/>
    <mergeCell ref="B3:AC3"/>
    <mergeCell ref="D5:AC5"/>
    <mergeCell ref="I6:J6"/>
    <mergeCell ref="B19:AI19"/>
  </mergeCells>
  <printOptions horizontalCentered="1"/>
  <pageMargins left="0.98425196850393704" right="0.39370078740157483" top="0.98425196850393704" bottom="0.98425196850393704" header="0.98425196850393704" footer="0.98425196850393704"/>
  <pageSetup paperSize="5" scale="46" orientation="landscape" horizontalDpi="4294967294" verticalDpi="429496729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U32"/>
  <sheetViews>
    <sheetView view="pageBreakPreview" topLeftCell="Y1" zoomScale="70" zoomScaleNormal="70" zoomScaleSheetLayoutView="70" workbookViewId="0">
      <pane ySplit="3" topLeftCell="A4" activePane="bottomLeft" state="frozen"/>
      <selection activeCell="A4" sqref="A4"/>
      <selection pane="bottomLeft" activeCell="AM16" sqref="AM16:BC16"/>
    </sheetView>
  </sheetViews>
  <sheetFormatPr baseColWidth="10" defaultColWidth="11.42578125" defaultRowHeight="15" x14ac:dyDescent="0.2"/>
  <cols>
    <col min="1" max="1" width="12.7109375" style="3" customWidth="1"/>
    <col min="2" max="2" width="55.7109375" style="4" customWidth="1"/>
    <col min="3" max="3" width="5.7109375" style="4" customWidth="1"/>
    <col min="4" max="4" width="12.7109375" style="6" customWidth="1"/>
    <col min="5" max="7" width="1.7109375" style="6" customWidth="1"/>
    <col min="8" max="8" width="12.7109375" style="6" customWidth="1"/>
    <col min="9" max="9" width="17.7109375" style="6" customWidth="1"/>
    <col min="10" max="10" width="22.42578125" style="6" customWidth="1"/>
    <col min="11" max="11" width="1.7109375" style="6" customWidth="1"/>
    <col min="12" max="12" width="12.7109375" style="6" customWidth="1"/>
    <col min="13" max="15" width="1.7109375" style="6" customWidth="1"/>
    <col min="16" max="16" width="14.42578125" style="6" customWidth="1"/>
    <col min="17" max="17" width="12.7109375" style="6" customWidth="1"/>
    <col min="18" max="18" width="22" style="6" customWidth="1"/>
    <col min="19" max="19" width="21.140625" style="6" customWidth="1"/>
    <col min="20" max="20" width="18.85546875" style="6" customWidth="1"/>
    <col min="21" max="21" width="14.42578125" style="6" customWidth="1"/>
    <col min="22" max="22" width="19.7109375" style="6" customWidth="1"/>
    <col min="23" max="23" width="12.7109375" style="6" customWidth="1"/>
    <col min="24" max="24" width="1.7109375" style="6" customWidth="1"/>
    <col min="25" max="25" width="12.7109375" style="6" customWidth="1"/>
    <col min="26" max="28" width="1.7109375" style="6" customWidth="1"/>
    <col min="29" max="29" width="12.7109375" style="6" customWidth="1"/>
    <col min="30" max="32" width="1.7109375" style="6" customWidth="1"/>
    <col min="33" max="33" width="12.7109375" style="6" customWidth="1"/>
    <col min="34" max="34" width="1.7109375" style="6" customWidth="1"/>
    <col min="35" max="35" width="12.7109375" style="6" customWidth="1"/>
    <col min="36" max="36" width="11.42578125" style="10"/>
    <col min="37" max="37" width="0" style="10" hidden="1" customWidth="1"/>
    <col min="38" max="38" width="14" style="10" hidden="1" customWidth="1"/>
    <col min="39" max="55" width="5.7109375" style="10" customWidth="1"/>
    <col min="56" max="56" width="11.42578125" style="10"/>
    <col min="57" max="71" width="5.7109375" style="10" customWidth="1"/>
    <col min="72" max="73" width="2.85546875" style="10" bestFit="1" customWidth="1"/>
    <col min="74" max="16384" width="11.42578125" style="10"/>
  </cols>
  <sheetData>
    <row r="1" spans="1:73" s="17" customFormat="1" ht="15.75" thickBot="1" x14ac:dyDescent="0.25">
      <c r="A1" s="3"/>
      <c r="B1" s="14"/>
      <c r="C1" s="15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</row>
    <row r="2" spans="1:73" s="17" customFormat="1" ht="54.95" customHeight="1" x14ac:dyDescent="0.2">
      <c r="A2" s="3"/>
      <c r="B2" s="100" t="s">
        <v>29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1"/>
      <c r="AD2" s="46"/>
      <c r="AE2" s="46"/>
      <c r="AF2" s="46"/>
      <c r="AG2" s="46"/>
      <c r="AH2" s="46"/>
      <c r="AI2" s="46"/>
    </row>
    <row r="3" spans="1:73" s="17" customFormat="1" ht="39.950000000000003" customHeight="1" thickBot="1" x14ac:dyDescent="0.25">
      <c r="A3" s="3"/>
      <c r="B3" s="102" t="s">
        <v>44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41"/>
      <c r="AE3" s="41"/>
      <c r="AF3" s="41"/>
      <c r="AG3" s="41"/>
      <c r="AH3" s="41"/>
      <c r="AI3" s="41"/>
    </row>
    <row r="4" spans="1:73" s="17" customFormat="1" ht="15" customHeight="1" x14ac:dyDescent="0.2">
      <c r="A4" s="3"/>
      <c r="B4" s="18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</row>
    <row r="5" spans="1:73" s="17" customFormat="1" ht="30" customHeight="1" x14ac:dyDescent="0.25">
      <c r="A5" s="3"/>
      <c r="B5" s="20"/>
      <c r="C5" s="21"/>
      <c r="D5" s="103" t="s">
        <v>11</v>
      </c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42"/>
      <c r="AE5" s="42"/>
      <c r="AF5" s="42"/>
      <c r="AG5" s="42"/>
      <c r="AH5" s="42"/>
      <c r="AI5" s="42"/>
    </row>
    <row r="6" spans="1:73" s="17" customFormat="1" ht="30" customHeight="1" thickBot="1" x14ac:dyDescent="0.3">
      <c r="A6" s="3"/>
      <c r="B6" s="20"/>
      <c r="C6" s="21"/>
      <c r="D6" s="35"/>
      <c r="E6" s="35"/>
      <c r="F6" s="35"/>
      <c r="G6" s="35"/>
      <c r="H6" s="35"/>
      <c r="I6" s="104" t="s">
        <v>3</v>
      </c>
      <c r="J6" s="104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42"/>
      <c r="AE6" s="42"/>
      <c r="AF6" s="42"/>
      <c r="AG6" s="42"/>
      <c r="AH6" s="42"/>
      <c r="AI6" s="42"/>
    </row>
    <row r="7" spans="1:73" s="17" customFormat="1" ht="50.1" customHeight="1" thickBot="1" x14ac:dyDescent="0.25">
      <c r="A7" s="3"/>
      <c r="B7" s="22" t="s">
        <v>26</v>
      </c>
      <c r="C7" s="45"/>
      <c r="D7" s="24" t="s">
        <v>1</v>
      </c>
      <c r="E7" s="45"/>
      <c r="F7" s="45"/>
      <c r="G7" s="45"/>
      <c r="H7" s="24" t="s">
        <v>2</v>
      </c>
      <c r="I7" s="34" t="s">
        <v>23</v>
      </c>
      <c r="J7" s="34" t="s">
        <v>24</v>
      </c>
      <c r="K7" s="25"/>
      <c r="L7" s="24" t="s">
        <v>4</v>
      </c>
      <c r="M7" s="45"/>
      <c r="N7" s="45"/>
      <c r="O7" s="45"/>
      <c r="P7" s="24" t="s">
        <v>16</v>
      </c>
      <c r="Q7" s="24" t="s">
        <v>5</v>
      </c>
      <c r="R7" s="24" t="s">
        <v>17</v>
      </c>
      <c r="S7" s="24" t="s">
        <v>18</v>
      </c>
      <c r="T7" s="24" t="s">
        <v>19</v>
      </c>
      <c r="U7" s="24" t="s">
        <v>20</v>
      </c>
      <c r="V7" s="24" t="s">
        <v>21</v>
      </c>
      <c r="W7" s="24" t="s">
        <v>22</v>
      </c>
      <c r="X7" s="25"/>
      <c r="Y7" s="24" t="s">
        <v>6</v>
      </c>
      <c r="Z7" s="45"/>
      <c r="AA7" s="45"/>
      <c r="AB7" s="45"/>
      <c r="AC7" s="47" t="s">
        <v>7</v>
      </c>
      <c r="AD7" s="45"/>
      <c r="AE7" s="45"/>
      <c r="AF7" s="45"/>
      <c r="AG7" s="47" t="s">
        <v>30</v>
      </c>
      <c r="AH7" s="45"/>
      <c r="AI7" s="47" t="s">
        <v>31</v>
      </c>
    </row>
    <row r="8" spans="1:73" s="17" customFormat="1" ht="20.100000000000001" customHeight="1" x14ac:dyDescent="0.2">
      <c r="A8" s="2"/>
      <c r="B8" s="5"/>
      <c r="C8" s="2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</row>
    <row r="9" spans="1:73" s="17" customFormat="1" ht="13.5" customHeight="1" x14ac:dyDescent="0.2">
      <c r="A9" s="3"/>
      <c r="B9" s="31"/>
      <c r="C9" s="4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6"/>
      <c r="AD9" s="6"/>
      <c r="AE9" s="6"/>
      <c r="AF9" s="6"/>
      <c r="AG9" s="6"/>
      <c r="AH9" s="6"/>
      <c r="AI9" s="6"/>
    </row>
    <row r="10" spans="1:73" ht="35.1" customHeight="1" x14ac:dyDescent="0.2">
      <c r="B10" s="32" t="s">
        <v>13</v>
      </c>
      <c r="D10" s="28">
        <v>119</v>
      </c>
      <c r="E10" s="7"/>
      <c r="F10" s="7"/>
      <c r="G10" s="7"/>
      <c r="H10" s="28">
        <v>165</v>
      </c>
      <c r="I10" s="28">
        <v>0</v>
      </c>
      <c r="J10" s="28">
        <v>0</v>
      </c>
      <c r="K10" s="7"/>
      <c r="L10" s="28">
        <v>165</v>
      </c>
      <c r="M10" s="7"/>
      <c r="N10" s="7"/>
      <c r="O10" s="7"/>
      <c r="P10" s="28">
        <v>27</v>
      </c>
      <c r="Q10" s="28">
        <v>5</v>
      </c>
      <c r="R10" s="28">
        <v>6</v>
      </c>
      <c r="S10" s="28">
        <v>17</v>
      </c>
      <c r="T10" s="28">
        <v>0</v>
      </c>
      <c r="U10" s="28">
        <v>77</v>
      </c>
      <c r="V10" s="28">
        <v>14</v>
      </c>
      <c r="W10" s="28">
        <v>91</v>
      </c>
      <c r="X10" s="7"/>
      <c r="Y10" s="28">
        <v>237</v>
      </c>
      <c r="Z10" s="7"/>
      <c r="AA10" s="7"/>
      <c r="AB10" s="7"/>
      <c r="AC10" s="28">
        <v>47</v>
      </c>
      <c r="AD10" s="7"/>
      <c r="AE10" s="7"/>
      <c r="AF10" s="7"/>
      <c r="AG10" s="28">
        <v>0</v>
      </c>
      <c r="AH10" s="7"/>
      <c r="AI10" s="28">
        <v>0</v>
      </c>
      <c r="AK10" s="27">
        <f>D10+H10+AG10-Y10-AC10-AI10</f>
        <v>0</v>
      </c>
      <c r="AL10" s="27" t="b">
        <f>SUM(P10:W10)=Y10</f>
        <v>1</v>
      </c>
      <c r="AM10" s="55">
        <v>119</v>
      </c>
      <c r="AN10" s="69">
        <v>165</v>
      </c>
      <c r="AO10" s="70">
        <v>0</v>
      </c>
      <c r="AP10" s="71">
        <v>0</v>
      </c>
      <c r="AQ10" s="55">
        <v>165</v>
      </c>
      <c r="AR10" s="69">
        <v>27</v>
      </c>
      <c r="AS10" s="70">
        <v>5</v>
      </c>
      <c r="AT10" s="70">
        <v>6</v>
      </c>
      <c r="AU10" s="70">
        <v>17</v>
      </c>
      <c r="AV10" s="70">
        <v>0</v>
      </c>
      <c r="AW10" s="70">
        <v>77</v>
      </c>
      <c r="AX10" s="70">
        <v>14</v>
      </c>
      <c r="AY10" s="71">
        <v>91</v>
      </c>
      <c r="AZ10" s="55">
        <v>237</v>
      </c>
      <c r="BA10" s="72">
        <v>47</v>
      </c>
      <c r="BB10" s="55">
        <v>0</v>
      </c>
      <c r="BC10" s="55">
        <v>0</v>
      </c>
      <c r="BE10" s="53">
        <f>AM10-D10</f>
        <v>0</v>
      </c>
      <c r="BF10" s="84">
        <f>AN10-H10</f>
        <v>0</v>
      </c>
      <c r="BG10" s="85">
        <f t="shared" ref="BG10:BG14" si="0">AO10-I10</f>
        <v>0</v>
      </c>
      <c r="BH10" s="86">
        <f t="shared" ref="BH10:BH14" si="1">AP10-J10</f>
        <v>0</v>
      </c>
      <c r="BI10" s="53">
        <f>AQ10-L10</f>
        <v>0</v>
      </c>
      <c r="BJ10" s="84">
        <f>AR10-P10</f>
        <v>0</v>
      </c>
      <c r="BK10" s="85">
        <f t="shared" ref="BK10:BK14" si="2">AS10-Q10</f>
        <v>0</v>
      </c>
      <c r="BL10" s="85">
        <f t="shared" ref="BL10:BL14" si="3">AT10-R10</f>
        <v>0</v>
      </c>
      <c r="BM10" s="85">
        <f t="shared" ref="BM10:BM14" si="4">AU10-S10</f>
        <v>0</v>
      </c>
      <c r="BN10" s="85">
        <f t="shared" ref="BN10:BN14" si="5">AV10-T10</f>
        <v>0</v>
      </c>
      <c r="BO10" s="85">
        <f t="shared" ref="BO10:BO14" si="6">AW10-U10</f>
        <v>0</v>
      </c>
      <c r="BP10" s="85">
        <f t="shared" ref="BP10:BP14" si="7">AX10-V10</f>
        <v>0</v>
      </c>
      <c r="BQ10" s="86">
        <f t="shared" ref="BQ10:BQ14" si="8">AY10-W10</f>
        <v>0</v>
      </c>
      <c r="BR10" s="53">
        <f>AZ10-Y10</f>
        <v>0</v>
      </c>
      <c r="BS10" s="53">
        <f>BA10-AC10</f>
        <v>0</v>
      </c>
      <c r="BT10" s="27">
        <f>BB10-AG10</f>
        <v>0</v>
      </c>
      <c r="BU10" s="27">
        <f>BC10-AI10</f>
        <v>0</v>
      </c>
    </row>
    <row r="11" spans="1:73" ht="35.1" customHeight="1" x14ac:dyDescent="0.2">
      <c r="B11" s="31" t="s">
        <v>14</v>
      </c>
      <c r="D11" s="7">
        <v>55</v>
      </c>
      <c r="E11" s="7"/>
      <c r="F11" s="7"/>
      <c r="G11" s="7"/>
      <c r="H11" s="7">
        <v>23</v>
      </c>
      <c r="I11" s="7">
        <v>0</v>
      </c>
      <c r="J11" s="7">
        <v>0</v>
      </c>
      <c r="K11" s="7"/>
      <c r="L11" s="7">
        <v>23</v>
      </c>
      <c r="M11" s="7"/>
      <c r="N11" s="7"/>
      <c r="O11" s="7"/>
      <c r="P11" s="7">
        <v>11</v>
      </c>
      <c r="Q11" s="7">
        <v>0</v>
      </c>
      <c r="R11" s="7">
        <v>3</v>
      </c>
      <c r="S11" s="7">
        <v>1</v>
      </c>
      <c r="T11" s="7">
        <v>0</v>
      </c>
      <c r="U11" s="7">
        <v>0</v>
      </c>
      <c r="V11" s="7">
        <v>0</v>
      </c>
      <c r="W11" s="7">
        <v>6</v>
      </c>
      <c r="X11" s="7"/>
      <c r="Y11" s="7">
        <v>21</v>
      </c>
      <c r="Z11" s="7"/>
      <c r="AA11" s="7"/>
      <c r="AB11" s="7"/>
      <c r="AC11" s="7">
        <v>57</v>
      </c>
      <c r="AD11" s="7"/>
      <c r="AE11" s="7"/>
      <c r="AF11" s="7"/>
      <c r="AG11" s="7">
        <v>0</v>
      </c>
      <c r="AH11" s="7"/>
      <c r="AI11" s="7">
        <v>0</v>
      </c>
      <c r="AK11" s="27">
        <f t="shared" ref="AK11:AK14" si="9">D11+H11+AG11-Y11-AC11-AI11</f>
        <v>0</v>
      </c>
      <c r="AL11" s="27" t="b">
        <f t="shared" ref="AL11:AL16" si="10">SUM(P11:W11)=Y11</f>
        <v>1</v>
      </c>
      <c r="AM11" s="55">
        <v>55</v>
      </c>
      <c r="AN11" s="73">
        <v>23</v>
      </c>
      <c r="AO11" s="74">
        <v>0</v>
      </c>
      <c r="AP11" s="75">
        <v>0</v>
      </c>
      <c r="AQ11" s="55">
        <v>23</v>
      </c>
      <c r="AR11" s="73">
        <v>11</v>
      </c>
      <c r="AS11" s="74">
        <v>0</v>
      </c>
      <c r="AT11" s="74">
        <v>3</v>
      </c>
      <c r="AU11" s="74">
        <v>1</v>
      </c>
      <c r="AV11" s="74">
        <v>0</v>
      </c>
      <c r="AW11" s="74">
        <v>0</v>
      </c>
      <c r="AX11" s="74">
        <v>0</v>
      </c>
      <c r="AY11" s="75">
        <v>6</v>
      </c>
      <c r="AZ11" s="55">
        <v>21</v>
      </c>
      <c r="BA11" s="56">
        <v>57</v>
      </c>
      <c r="BB11" s="55">
        <v>0</v>
      </c>
      <c r="BC11" s="55">
        <v>0</v>
      </c>
      <c r="BE11" s="53">
        <f t="shared" ref="BE11:BE14" si="11">AM11-D11</f>
        <v>0</v>
      </c>
      <c r="BF11" s="57">
        <f t="shared" ref="BF11:BF14" si="12">AN11-H11</f>
        <v>0</v>
      </c>
      <c r="BG11" s="53">
        <f t="shared" si="0"/>
        <v>0</v>
      </c>
      <c r="BH11" s="87">
        <f t="shared" si="1"/>
        <v>0</v>
      </c>
      <c r="BI11" s="53">
        <f t="shared" ref="BI11:BI14" si="13">AQ11-L11</f>
        <v>0</v>
      </c>
      <c r="BJ11" s="57">
        <f t="shared" ref="BJ11:BJ14" si="14">AR11-P11</f>
        <v>0</v>
      </c>
      <c r="BK11" s="53">
        <f t="shared" si="2"/>
        <v>0</v>
      </c>
      <c r="BL11" s="53">
        <f t="shared" si="3"/>
        <v>0</v>
      </c>
      <c r="BM11" s="53">
        <f t="shared" si="4"/>
        <v>0</v>
      </c>
      <c r="BN11" s="53">
        <f t="shared" si="5"/>
        <v>0</v>
      </c>
      <c r="BO11" s="53">
        <f t="shared" si="6"/>
        <v>0</v>
      </c>
      <c r="BP11" s="53">
        <f t="shared" si="7"/>
        <v>0</v>
      </c>
      <c r="BQ11" s="87">
        <f t="shared" si="8"/>
        <v>0</v>
      </c>
      <c r="BR11" s="53">
        <f t="shared" ref="BR11:BR14" si="15">AZ11-Y11</f>
        <v>0</v>
      </c>
      <c r="BS11" s="53">
        <f t="shared" ref="BS11:BS14" si="16">BA11-AC11</f>
        <v>0</v>
      </c>
      <c r="BT11" s="27">
        <f t="shared" ref="BT11:BT14" si="17">BB11-AG11</f>
        <v>0</v>
      </c>
      <c r="BU11" s="27">
        <f t="shared" ref="BU11:BU14" si="18">BC11-AI11</f>
        <v>0</v>
      </c>
    </row>
    <row r="12" spans="1:73" ht="35.1" customHeight="1" x14ac:dyDescent="0.2">
      <c r="B12" s="32" t="s">
        <v>12</v>
      </c>
      <c r="D12" s="28">
        <v>10</v>
      </c>
      <c r="E12" s="7"/>
      <c r="F12" s="7"/>
      <c r="G12" s="7"/>
      <c r="H12" s="28">
        <v>8</v>
      </c>
      <c r="I12" s="28">
        <v>0</v>
      </c>
      <c r="J12" s="28">
        <v>0</v>
      </c>
      <c r="K12" s="7"/>
      <c r="L12" s="28">
        <v>8</v>
      </c>
      <c r="M12" s="7"/>
      <c r="N12" s="7"/>
      <c r="O12" s="7"/>
      <c r="P12" s="28">
        <v>3</v>
      </c>
      <c r="Q12" s="28">
        <v>3</v>
      </c>
      <c r="R12" s="28">
        <v>3</v>
      </c>
      <c r="S12" s="28">
        <v>0</v>
      </c>
      <c r="T12" s="28">
        <v>0</v>
      </c>
      <c r="U12" s="28">
        <v>0</v>
      </c>
      <c r="V12" s="28">
        <v>1</v>
      </c>
      <c r="W12" s="28">
        <v>6</v>
      </c>
      <c r="X12" s="7"/>
      <c r="Y12" s="28">
        <v>16</v>
      </c>
      <c r="Z12" s="7"/>
      <c r="AA12" s="7"/>
      <c r="AB12" s="7"/>
      <c r="AC12" s="28">
        <v>2</v>
      </c>
      <c r="AD12" s="7"/>
      <c r="AE12" s="7"/>
      <c r="AF12" s="7"/>
      <c r="AG12" s="28">
        <v>0</v>
      </c>
      <c r="AH12" s="7"/>
      <c r="AI12" s="28">
        <v>0</v>
      </c>
      <c r="AK12" s="27">
        <f t="shared" si="9"/>
        <v>0</v>
      </c>
      <c r="AL12" s="27" t="b">
        <f t="shared" si="10"/>
        <v>1</v>
      </c>
      <c r="AM12" s="55">
        <v>10</v>
      </c>
      <c r="AN12" s="73">
        <v>8</v>
      </c>
      <c r="AO12" s="74">
        <v>0</v>
      </c>
      <c r="AP12" s="75">
        <v>0</v>
      </c>
      <c r="AQ12" s="55">
        <v>8</v>
      </c>
      <c r="AR12" s="73">
        <v>3</v>
      </c>
      <c r="AS12" s="74">
        <v>3</v>
      </c>
      <c r="AT12" s="74">
        <v>3</v>
      </c>
      <c r="AU12" s="74">
        <v>0</v>
      </c>
      <c r="AV12" s="74">
        <v>0</v>
      </c>
      <c r="AW12" s="74">
        <v>0</v>
      </c>
      <c r="AX12" s="74">
        <v>1</v>
      </c>
      <c r="AY12" s="75">
        <v>6</v>
      </c>
      <c r="AZ12" s="55">
        <v>16</v>
      </c>
      <c r="BA12" s="55">
        <v>2</v>
      </c>
      <c r="BB12" s="55">
        <v>0</v>
      </c>
      <c r="BC12" s="55">
        <v>0</v>
      </c>
      <c r="BE12" s="53">
        <f t="shared" si="11"/>
        <v>0</v>
      </c>
      <c r="BF12" s="57">
        <f t="shared" si="12"/>
        <v>0</v>
      </c>
      <c r="BG12" s="53">
        <f t="shared" si="0"/>
        <v>0</v>
      </c>
      <c r="BH12" s="87">
        <f t="shared" si="1"/>
        <v>0</v>
      </c>
      <c r="BI12" s="53">
        <f t="shared" si="13"/>
        <v>0</v>
      </c>
      <c r="BJ12" s="57">
        <f t="shared" si="14"/>
        <v>0</v>
      </c>
      <c r="BK12" s="53">
        <f t="shared" si="2"/>
        <v>0</v>
      </c>
      <c r="BL12" s="53">
        <f t="shared" si="3"/>
        <v>0</v>
      </c>
      <c r="BM12" s="53">
        <f t="shared" si="4"/>
        <v>0</v>
      </c>
      <c r="BN12" s="53">
        <f t="shared" si="5"/>
        <v>0</v>
      </c>
      <c r="BO12" s="53">
        <f t="shared" si="6"/>
        <v>0</v>
      </c>
      <c r="BP12" s="53">
        <f t="shared" si="7"/>
        <v>0</v>
      </c>
      <c r="BQ12" s="87">
        <f t="shared" si="8"/>
        <v>0</v>
      </c>
      <c r="BR12" s="53">
        <f t="shared" si="15"/>
        <v>0</v>
      </c>
      <c r="BS12" s="53">
        <f t="shared" si="16"/>
        <v>0</v>
      </c>
      <c r="BT12" s="27">
        <f t="shared" si="17"/>
        <v>0</v>
      </c>
      <c r="BU12" s="27">
        <f t="shared" si="18"/>
        <v>0</v>
      </c>
    </row>
    <row r="13" spans="1:73" ht="35.1" customHeight="1" x14ac:dyDescent="0.2">
      <c r="B13" s="31" t="s">
        <v>32</v>
      </c>
      <c r="D13" s="7">
        <v>83</v>
      </c>
      <c r="E13" s="7"/>
      <c r="F13" s="7"/>
      <c r="G13" s="7"/>
      <c r="H13" s="7">
        <v>147</v>
      </c>
      <c r="I13" s="7">
        <v>0</v>
      </c>
      <c r="J13" s="7">
        <v>0</v>
      </c>
      <c r="K13" s="7"/>
      <c r="L13" s="7">
        <v>147</v>
      </c>
      <c r="M13" s="7"/>
      <c r="N13" s="7"/>
      <c r="O13" s="7"/>
      <c r="P13" s="7">
        <v>77</v>
      </c>
      <c r="Q13" s="7">
        <v>8</v>
      </c>
      <c r="R13" s="7">
        <v>16</v>
      </c>
      <c r="S13" s="7">
        <v>0</v>
      </c>
      <c r="T13" s="7">
        <v>0</v>
      </c>
      <c r="U13" s="7">
        <v>44</v>
      </c>
      <c r="V13" s="7">
        <v>0</v>
      </c>
      <c r="W13" s="7">
        <v>25</v>
      </c>
      <c r="X13" s="7"/>
      <c r="Y13" s="7">
        <v>170</v>
      </c>
      <c r="Z13" s="7"/>
      <c r="AA13" s="7"/>
      <c r="AB13" s="7"/>
      <c r="AC13" s="7">
        <v>60</v>
      </c>
      <c r="AD13" s="7"/>
      <c r="AE13" s="7"/>
      <c r="AF13" s="7"/>
      <c r="AG13" s="7">
        <v>0</v>
      </c>
      <c r="AH13" s="7"/>
      <c r="AI13" s="7">
        <v>0</v>
      </c>
      <c r="AK13" s="27">
        <f t="shared" si="9"/>
        <v>0</v>
      </c>
      <c r="AL13" s="27" t="b">
        <f t="shared" si="10"/>
        <v>1</v>
      </c>
      <c r="AM13" s="55">
        <v>83</v>
      </c>
      <c r="AN13" s="73">
        <v>147</v>
      </c>
      <c r="AO13" s="74">
        <v>0</v>
      </c>
      <c r="AP13" s="75">
        <v>0</v>
      </c>
      <c r="AQ13" s="55">
        <v>147</v>
      </c>
      <c r="AR13" s="73">
        <v>77</v>
      </c>
      <c r="AS13" s="74">
        <v>8</v>
      </c>
      <c r="AT13" s="74">
        <v>16</v>
      </c>
      <c r="AU13" s="74">
        <v>0</v>
      </c>
      <c r="AV13" s="74">
        <v>0</v>
      </c>
      <c r="AW13" s="74">
        <v>44</v>
      </c>
      <c r="AX13" s="74">
        <v>0</v>
      </c>
      <c r="AY13" s="75">
        <v>25</v>
      </c>
      <c r="AZ13" s="55">
        <v>170</v>
      </c>
      <c r="BA13" s="55">
        <v>60</v>
      </c>
      <c r="BB13" s="55">
        <v>0</v>
      </c>
      <c r="BC13" s="55">
        <v>0</v>
      </c>
      <c r="BE13" s="53">
        <f t="shared" si="11"/>
        <v>0</v>
      </c>
      <c r="BF13" s="57">
        <f t="shared" si="12"/>
        <v>0</v>
      </c>
      <c r="BG13" s="53">
        <f t="shared" si="0"/>
        <v>0</v>
      </c>
      <c r="BH13" s="87">
        <f t="shared" si="1"/>
        <v>0</v>
      </c>
      <c r="BI13" s="53">
        <f t="shared" si="13"/>
        <v>0</v>
      </c>
      <c r="BJ13" s="57">
        <f t="shared" si="14"/>
        <v>0</v>
      </c>
      <c r="BK13" s="53">
        <f t="shared" si="2"/>
        <v>0</v>
      </c>
      <c r="BL13" s="53">
        <f t="shared" si="3"/>
        <v>0</v>
      </c>
      <c r="BM13" s="53">
        <f t="shared" si="4"/>
        <v>0</v>
      </c>
      <c r="BN13" s="53">
        <f t="shared" si="5"/>
        <v>0</v>
      </c>
      <c r="BO13" s="53">
        <f t="shared" si="6"/>
        <v>0</v>
      </c>
      <c r="BP13" s="53">
        <f t="shared" si="7"/>
        <v>0</v>
      </c>
      <c r="BQ13" s="87">
        <f t="shared" si="8"/>
        <v>0</v>
      </c>
      <c r="BR13" s="53">
        <f t="shared" si="15"/>
        <v>0</v>
      </c>
      <c r="BS13" s="53">
        <f t="shared" si="16"/>
        <v>0</v>
      </c>
      <c r="BT13" s="27">
        <f t="shared" si="17"/>
        <v>0</v>
      </c>
      <c r="BU13" s="27">
        <f t="shared" si="18"/>
        <v>0</v>
      </c>
    </row>
    <row r="14" spans="1:73" ht="35.1" customHeight="1" x14ac:dyDescent="0.2">
      <c r="B14" s="32" t="s">
        <v>33</v>
      </c>
      <c r="D14" s="28">
        <v>19</v>
      </c>
      <c r="E14" s="7"/>
      <c r="F14" s="7"/>
      <c r="G14" s="7"/>
      <c r="H14" s="28">
        <v>10</v>
      </c>
      <c r="I14" s="28">
        <v>0</v>
      </c>
      <c r="J14" s="28">
        <v>0</v>
      </c>
      <c r="K14" s="7"/>
      <c r="L14" s="28">
        <v>10</v>
      </c>
      <c r="M14" s="7"/>
      <c r="N14" s="7"/>
      <c r="O14" s="7"/>
      <c r="P14" s="28">
        <v>3</v>
      </c>
      <c r="Q14" s="28">
        <v>0</v>
      </c>
      <c r="R14" s="28">
        <v>1</v>
      </c>
      <c r="S14" s="28">
        <v>1</v>
      </c>
      <c r="T14" s="28">
        <v>0</v>
      </c>
      <c r="U14" s="28">
        <v>2</v>
      </c>
      <c r="V14" s="28">
        <v>0</v>
      </c>
      <c r="W14" s="28">
        <v>12</v>
      </c>
      <c r="X14" s="7"/>
      <c r="Y14" s="28">
        <v>19</v>
      </c>
      <c r="Z14" s="7"/>
      <c r="AA14" s="7"/>
      <c r="AB14" s="7"/>
      <c r="AC14" s="28">
        <v>10</v>
      </c>
      <c r="AD14" s="7"/>
      <c r="AE14" s="7"/>
      <c r="AF14" s="7"/>
      <c r="AG14" s="28">
        <v>0</v>
      </c>
      <c r="AH14" s="7"/>
      <c r="AI14" s="28">
        <v>0</v>
      </c>
      <c r="AK14" s="27">
        <f t="shared" si="9"/>
        <v>0</v>
      </c>
      <c r="AL14" s="27" t="b">
        <f t="shared" si="10"/>
        <v>1</v>
      </c>
      <c r="AM14" s="53">
        <v>19</v>
      </c>
      <c r="AN14" s="66">
        <v>10</v>
      </c>
      <c r="AO14" s="67">
        <v>0</v>
      </c>
      <c r="AP14" s="68">
        <v>0</v>
      </c>
      <c r="AQ14" s="54">
        <v>10</v>
      </c>
      <c r="AR14" s="66">
        <v>3</v>
      </c>
      <c r="AS14" s="67">
        <v>0</v>
      </c>
      <c r="AT14" s="67">
        <v>1</v>
      </c>
      <c r="AU14" s="67">
        <v>1</v>
      </c>
      <c r="AV14" s="67">
        <v>0</v>
      </c>
      <c r="AW14" s="67">
        <v>2</v>
      </c>
      <c r="AX14" s="67">
        <v>0</v>
      </c>
      <c r="AY14" s="68">
        <v>12</v>
      </c>
      <c r="AZ14" s="54">
        <v>19</v>
      </c>
      <c r="BA14" s="54">
        <v>10</v>
      </c>
      <c r="BB14" s="54">
        <v>0</v>
      </c>
      <c r="BC14" s="54">
        <v>0</v>
      </c>
      <c r="BE14" s="53">
        <f t="shared" si="11"/>
        <v>0</v>
      </c>
      <c r="BF14" s="88">
        <f t="shared" si="12"/>
        <v>0</v>
      </c>
      <c r="BG14" s="89">
        <f t="shared" si="0"/>
        <v>0</v>
      </c>
      <c r="BH14" s="90">
        <f t="shared" si="1"/>
        <v>0</v>
      </c>
      <c r="BI14" s="53">
        <f t="shared" si="13"/>
        <v>0</v>
      </c>
      <c r="BJ14" s="88">
        <f t="shared" si="14"/>
        <v>0</v>
      </c>
      <c r="BK14" s="89">
        <f t="shared" si="2"/>
        <v>0</v>
      </c>
      <c r="BL14" s="89">
        <f t="shared" si="3"/>
        <v>0</v>
      </c>
      <c r="BM14" s="89">
        <f t="shared" si="4"/>
        <v>0</v>
      </c>
      <c r="BN14" s="89">
        <f t="shared" si="5"/>
        <v>0</v>
      </c>
      <c r="BO14" s="89">
        <f t="shared" si="6"/>
        <v>0</v>
      </c>
      <c r="BP14" s="89">
        <f t="shared" si="7"/>
        <v>0</v>
      </c>
      <c r="BQ14" s="90">
        <f t="shared" si="8"/>
        <v>0</v>
      </c>
      <c r="BR14" s="53">
        <f t="shared" si="15"/>
        <v>0</v>
      </c>
      <c r="BS14" s="53">
        <f t="shared" si="16"/>
        <v>0</v>
      </c>
      <c r="BT14" s="27">
        <f t="shared" si="17"/>
        <v>0</v>
      </c>
      <c r="BU14" s="27">
        <f t="shared" si="18"/>
        <v>0</v>
      </c>
    </row>
    <row r="15" spans="1:73" ht="19.5" customHeight="1" x14ac:dyDescent="0.2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K15" s="27"/>
      <c r="AL15" s="27"/>
    </row>
    <row r="16" spans="1:73" ht="30" customHeight="1" x14ac:dyDescent="0.2">
      <c r="B16" s="29" t="s">
        <v>0</v>
      </c>
      <c r="C16" s="9"/>
      <c r="D16" s="30">
        <f>SUM(D10:D14)</f>
        <v>286</v>
      </c>
      <c r="E16" s="13"/>
      <c r="F16" s="13"/>
      <c r="G16" s="13"/>
      <c r="H16" s="30">
        <f>SUM(H10:H14)</f>
        <v>353</v>
      </c>
      <c r="I16" s="30">
        <f>SUM(I10:I14)</f>
        <v>0</v>
      </c>
      <c r="J16" s="30">
        <f>SUM(J10:J14)</f>
        <v>0</v>
      </c>
      <c r="K16" s="13"/>
      <c r="L16" s="30">
        <f>SUM(L10:L14)</f>
        <v>353</v>
      </c>
      <c r="M16" s="13"/>
      <c r="N16" s="13"/>
      <c r="O16" s="13"/>
      <c r="P16" s="30">
        <f t="shared" ref="P16:W16" si="19">SUM(P10:P14)</f>
        <v>121</v>
      </c>
      <c r="Q16" s="30">
        <f t="shared" si="19"/>
        <v>16</v>
      </c>
      <c r="R16" s="30">
        <f t="shared" si="19"/>
        <v>29</v>
      </c>
      <c r="S16" s="30">
        <f t="shared" si="19"/>
        <v>19</v>
      </c>
      <c r="T16" s="30">
        <f t="shared" si="19"/>
        <v>0</v>
      </c>
      <c r="U16" s="30">
        <f t="shared" si="19"/>
        <v>123</v>
      </c>
      <c r="V16" s="30">
        <f t="shared" si="19"/>
        <v>15</v>
      </c>
      <c r="W16" s="30">
        <f t="shared" si="19"/>
        <v>140</v>
      </c>
      <c r="X16" s="13"/>
      <c r="Y16" s="30">
        <f>SUM(Y10:Y14)</f>
        <v>463</v>
      </c>
      <c r="Z16" s="13"/>
      <c r="AA16" s="13"/>
      <c r="AB16" s="13"/>
      <c r="AC16" s="30">
        <f>SUM(AC10:AC14)</f>
        <v>176</v>
      </c>
      <c r="AD16" s="13"/>
      <c r="AE16" s="13"/>
      <c r="AF16" s="13"/>
      <c r="AG16" s="30">
        <f>SUM(AG10:AG14)</f>
        <v>0</v>
      </c>
      <c r="AH16" s="13"/>
      <c r="AI16" s="30">
        <f>SUM(AI10:AI14)</f>
        <v>0</v>
      </c>
      <c r="AK16" s="27">
        <f>D16+H16+AG16-Y16-AC16-AI16</f>
        <v>0</v>
      </c>
      <c r="AL16" s="27" t="b">
        <f t="shared" si="10"/>
        <v>1</v>
      </c>
      <c r="AM16" s="53">
        <f t="shared" ref="AM16:BC16" si="20">SUM(AM10:AM14)</f>
        <v>286</v>
      </c>
      <c r="AN16" s="53">
        <f t="shared" si="20"/>
        <v>353</v>
      </c>
      <c r="AO16" s="53">
        <f t="shared" si="20"/>
        <v>0</v>
      </c>
      <c r="AP16" s="53">
        <f t="shared" si="20"/>
        <v>0</v>
      </c>
      <c r="AQ16" s="53">
        <f t="shared" si="20"/>
        <v>353</v>
      </c>
      <c r="AR16" s="53">
        <f t="shared" si="20"/>
        <v>121</v>
      </c>
      <c r="AS16" s="53">
        <f t="shared" si="20"/>
        <v>16</v>
      </c>
      <c r="AT16" s="53">
        <f t="shared" si="20"/>
        <v>29</v>
      </c>
      <c r="AU16" s="53">
        <f t="shared" si="20"/>
        <v>19</v>
      </c>
      <c r="AV16" s="53">
        <f t="shared" si="20"/>
        <v>0</v>
      </c>
      <c r="AW16" s="53">
        <f t="shared" si="20"/>
        <v>123</v>
      </c>
      <c r="AX16" s="53">
        <f t="shared" si="20"/>
        <v>15</v>
      </c>
      <c r="AY16" s="53">
        <f t="shared" si="20"/>
        <v>140</v>
      </c>
      <c r="AZ16" s="53">
        <f t="shared" si="20"/>
        <v>463</v>
      </c>
      <c r="BA16" s="53">
        <f t="shared" si="20"/>
        <v>176</v>
      </c>
      <c r="BB16" s="53">
        <f t="shared" si="20"/>
        <v>0</v>
      </c>
      <c r="BC16" s="53">
        <f t="shared" si="20"/>
        <v>0</v>
      </c>
      <c r="BE16" s="53">
        <f>AM16-D16</f>
        <v>0</v>
      </c>
      <c r="BF16" s="53">
        <f>AN16-H16</f>
        <v>0</v>
      </c>
      <c r="BG16" s="53">
        <f t="shared" ref="BG16:BH16" si="21">AO16-I16</f>
        <v>0</v>
      </c>
      <c r="BH16" s="53">
        <f t="shared" si="21"/>
        <v>0</v>
      </c>
      <c r="BI16" s="53">
        <f>AQ16-L16</f>
        <v>0</v>
      </c>
      <c r="BJ16" s="53">
        <f>AR16-P16</f>
        <v>0</v>
      </c>
      <c r="BK16" s="53">
        <f t="shared" ref="BK16:BQ16" si="22">AS16-Q16</f>
        <v>0</v>
      </c>
      <c r="BL16" s="53">
        <f t="shared" si="22"/>
        <v>0</v>
      </c>
      <c r="BM16" s="53">
        <f t="shared" si="22"/>
        <v>0</v>
      </c>
      <c r="BN16" s="53">
        <f t="shared" si="22"/>
        <v>0</v>
      </c>
      <c r="BO16" s="53">
        <f t="shared" si="22"/>
        <v>0</v>
      </c>
      <c r="BP16" s="53">
        <f t="shared" si="22"/>
        <v>0</v>
      </c>
      <c r="BQ16" s="53">
        <f t="shared" si="22"/>
        <v>0</v>
      </c>
      <c r="BR16" s="53">
        <f>AZ16-Y16</f>
        <v>0</v>
      </c>
      <c r="BS16" s="53">
        <f>BA16-AC16</f>
        <v>0</v>
      </c>
      <c r="BT16" s="53">
        <f>BB16-AG16</f>
        <v>0</v>
      </c>
      <c r="BU16" s="53">
        <f>BC16-AI16</f>
        <v>0</v>
      </c>
    </row>
    <row r="17" spans="1:47" ht="20.100000000000001" customHeight="1" x14ac:dyDescent="0.2">
      <c r="B17" s="5"/>
      <c r="C17" s="5"/>
      <c r="D17" s="8"/>
      <c r="E17" s="8"/>
      <c r="F17" s="8"/>
      <c r="G17" s="8"/>
      <c r="H17" s="8"/>
      <c r="I17" s="8"/>
      <c r="J17" s="8"/>
      <c r="K17" s="7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K17" s="27"/>
    </row>
    <row r="18" spans="1:47" ht="20.100000000000001" customHeight="1" x14ac:dyDescent="0.2">
      <c r="B18" s="5"/>
      <c r="C18" s="5"/>
      <c r="D18" s="8"/>
      <c r="E18" s="8"/>
      <c r="F18" s="8"/>
      <c r="G18" s="8"/>
      <c r="H18" s="8"/>
      <c r="I18" s="8"/>
      <c r="J18" s="8"/>
      <c r="K18" s="7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K18" s="27"/>
    </row>
    <row r="19" spans="1:47" s="1" customFormat="1" ht="19.5" customHeight="1" x14ac:dyDescent="0.25">
      <c r="A19" s="2"/>
      <c r="B19" s="105" t="s">
        <v>52</v>
      </c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L19" s="37"/>
      <c r="AM19" s="37"/>
      <c r="AN19" s="37"/>
      <c r="AO19" s="37"/>
      <c r="AP19" s="37"/>
    </row>
    <row r="20" spans="1:47" ht="20.100000000000001" customHeight="1" x14ac:dyDescent="0.2">
      <c r="B20" s="5"/>
      <c r="C20" s="5"/>
      <c r="D20" s="8"/>
      <c r="E20" s="8"/>
      <c r="F20" s="8"/>
      <c r="G20" s="8"/>
      <c r="H20" s="8"/>
      <c r="I20" s="8"/>
      <c r="J20" s="8"/>
      <c r="K20" s="7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K20" s="27"/>
    </row>
    <row r="21" spans="1:47" ht="13.5" customHeight="1" x14ac:dyDescent="0.2">
      <c r="AM21" s="37"/>
      <c r="AN21" s="37"/>
      <c r="AO21" s="37"/>
      <c r="AP21" s="37"/>
      <c r="AQ21" s="37"/>
      <c r="AR21" s="37"/>
      <c r="AS21" s="37"/>
      <c r="AT21" s="37"/>
      <c r="AU21" s="37"/>
    </row>
    <row r="22" spans="1:47" ht="22.5" customHeight="1" x14ac:dyDescent="0.2">
      <c r="A22" s="3" t="s">
        <v>45</v>
      </c>
      <c r="B22" s="4" t="s">
        <v>46</v>
      </c>
      <c r="C22" s="4" t="s">
        <v>43</v>
      </c>
      <c r="D22" s="6" t="s">
        <v>34</v>
      </c>
      <c r="E22" s="6" t="s">
        <v>43</v>
      </c>
      <c r="F22" s="6" t="s">
        <v>43</v>
      </c>
      <c r="G22" s="6" t="s">
        <v>43</v>
      </c>
      <c r="H22" s="6" t="s">
        <v>36</v>
      </c>
      <c r="I22" s="6" t="s">
        <v>37</v>
      </c>
      <c r="J22" s="6" t="s">
        <v>38</v>
      </c>
      <c r="K22" s="6" t="s">
        <v>43</v>
      </c>
      <c r="L22" s="6" t="s">
        <v>4</v>
      </c>
      <c r="M22" s="6" t="s">
        <v>43</v>
      </c>
      <c r="N22" s="6" t="s">
        <v>43</v>
      </c>
      <c r="O22" s="6" t="s">
        <v>43</v>
      </c>
      <c r="P22" s="6" t="s">
        <v>16</v>
      </c>
      <c r="Q22" s="6" t="s">
        <v>5</v>
      </c>
      <c r="R22" s="6" t="s">
        <v>17</v>
      </c>
      <c r="S22" s="6" t="s">
        <v>18</v>
      </c>
      <c r="T22" s="6" t="s">
        <v>19</v>
      </c>
      <c r="U22" s="6" t="s">
        <v>39</v>
      </c>
      <c r="V22" s="6" t="s">
        <v>40</v>
      </c>
      <c r="W22" s="6" t="s">
        <v>22</v>
      </c>
      <c r="X22" s="6" t="s">
        <v>43</v>
      </c>
      <c r="Y22" s="6" t="s">
        <v>6</v>
      </c>
      <c r="Z22" s="6" t="s">
        <v>43</v>
      </c>
      <c r="AA22" s="6" t="s">
        <v>43</v>
      </c>
      <c r="AB22" s="6" t="s">
        <v>43</v>
      </c>
      <c r="AC22" s="6" t="s">
        <v>42</v>
      </c>
      <c r="AD22" s="6" t="s">
        <v>43</v>
      </c>
      <c r="AE22" s="6" t="s">
        <v>43</v>
      </c>
      <c r="AF22" s="6" t="s">
        <v>43</v>
      </c>
      <c r="AG22" s="6" t="s">
        <v>35</v>
      </c>
      <c r="AH22" s="6" t="s">
        <v>43</v>
      </c>
      <c r="AI22" s="6" t="s">
        <v>41</v>
      </c>
      <c r="AM22" s="37"/>
      <c r="AN22" s="37"/>
      <c r="AO22" s="37"/>
      <c r="AP22" s="37"/>
      <c r="AQ22" s="37"/>
      <c r="AR22" s="37"/>
      <c r="AS22" s="37"/>
      <c r="AT22" s="37"/>
      <c r="AU22" s="37"/>
    </row>
    <row r="23" spans="1:47" ht="13.5" customHeight="1" x14ac:dyDescent="0.2">
      <c r="A23" s="3">
        <v>1194</v>
      </c>
      <c r="B23" s="4" t="s">
        <v>47</v>
      </c>
      <c r="D23" s="6">
        <v>119</v>
      </c>
      <c r="H23" s="6">
        <v>165</v>
      </c>
      <c r="I23" s="6">
        <v>0</v>
      </c>
      <c r="J23" s="6">
        <v>0</v>
      </c>
      <c r="L23" s="6">
        <v>165</v>
      </c>
      <c r="P23" s="6">
        <v>27</v>
      </c>
      <c r="Q23" s="6">
        <v>5</v>
      </c>
      <c r="R23" s="6">
        <v>6</v>
      </c>
      <c r="S23" s="6">
        <v>17</v>
      </c>
      <c r="T23" s="6">
        <v>0</v>
      </c>
      <c r="U23" s="6">
        <v>77</v>
      </c>
      <c r="V23" s="6">
        <v>14</v>
      </c>
      <c r="W23" s="6">
        <v>91</v>
      </c>
      <c r="Y23" s="6">
        <v>237</v>
      </c>
      <c r="AC23" s="6">
        <v>47</v>
      </c>
      <c r="AG23" s="6">
        <v>0</v>
      </c>
      <c r="AI23" s="6">
        <v>0</v>
      </c>
      <c r="AK23" s="38"/>
      <c r="AL23" s="38"/>
      <c r="AM23" s="38"/>
      <c r="AN23" s="37"/>
      <c r="AO23" s="37"/>
      <c r="AP23" s="37"/>
      <c r="AQ23" s="37"/>
      <c r="AR23" s="37"/>
      <c r="AS23" s="37"/>
      <c r="AT23" s="37"/>
      <c r="AU23" s="37"/>
    </row>
    <row r="24" spans="1:47" x14ac:dyDescent="0.2">
      <c r="A24" s="3">
        <v>1195</v>
      </c>
      <c r="B24" s="4" t="s">
        <v>48</v>
      </c>
      <c r="D24" s="6">
        <v>55</v>
      </c>
      <c r="H24" s="39">
        <v>23</v>
      </c>
      <c r="I24" s="39">
        <v>0</v>
      </c>
      <c r="J24" s="39">
        <v>0</v>
      </c>
      <c r="L24" s="6">
        <v>23</v>
      </c>
      <c r="P24" s="6">
        <v>11</v>
      </c>
      <c r="Q24" s="6">
        <v>0</v>
      </c>
      <c r="R24" s="6">
        <v>3</v>
      </c>
      <c r="S24" s="6">
        <v>1</v>
      </c>
      <c r="T24" s="6">
        <v>0</v>
      </c>
      <c r="U24" s="6">
        <v>0</v>
      </c>
      <c r="V24" s="6">
        <v>0</v>
      </c>
      <c r="W24" s="6">
        <v>6</v>
      </c>
      <c r="Y24" s="6">
        <v>21</v>
      </c>
      <c r="AC24" s="6">
        <v>57</v>
      </c>
      <c r="AG24" s="6">
        <v>0</v>
      </c>
      <c r="AI24" s="6">
        <v>0</v>
      </c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</row>
    <row r="25" spans="1:47" x14ac:dyDescent="0.2">
      <c r="A25" s="3">
        <v>1196</v>
      </c>
      <c r="B25" s="4" t="s">
        <v>49</v>
      </c>
      <c r="D25" s="6">
        <v>10</v>
      </c>
      <c r="H25" s="39">
        <v>8</v>
      </c>
      <c r="I25" s="39">
        <v>0</v>
      </c>
      <c r="J25" s="39">
        <v>0</v>
      </c>
      <c r="L25" s="6">
        <v>8</v>
      </c>
      <c r="P25" s="6">
        <v>3</v>
      </c>
      <c r="Q25" s="6">
        <v>3</v>
      </c>
      <c r="R25" s="6">
        <v>3</v>
      </c>
      <c r="S25" s="6">
        <v>0</v>
      </c>
      <c r="T25" s="6">
        <v>0</v>
      </c>
      <c r="U25" s="6">
        <v>0</v>
      </c>
      <c r="V25" s="6">
        <v>1</v>
      </c>
      <c r="W25" s="6">
        <v>6</v>
      </c>
      <c r="Y25" s="6">
        <v>16</v>
      </c>
      <c r="AC25" s="6">
        <v>2</v>
      </c>
      <c r="AG25" s="6">
        <v>0</v>
      </c>
      <c r="AI25" s="6">
        <v>0</v>
      </c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</row>
    <row r="26" spans="1:47" x14ac:dyDescent="0.2">
      <c r="A26" s="3">
        <v>2418</v>
      </c>
      <c r="B26" s="4" t="s">
        <v>50</v>
      </c>
      <c r="D26" s="6">
        <v>83</v>
      </c>
      <c r="H26" s="39">
        <v>147</v>
      </c>
      <c r="I26" s="39">
        <v>0</v>
      </c>
      <c r="J26" s="39">
        <v>0</v>
      </c>
      <c r="L26" s="6">
        <v>147</v>
      </c>
      <c r="P26" s="6">
        <v>77</v>
      </c>
      <c r="Q26" s="6">
        <v>8</v>
      </c>
      <c r="R26" s="6">
        <v>16</v>
      </c>
      <c r="S26" s="6">
        <v>0</v>
      </c>
      <c r="T26" s="6">
        <v>0</v>
      </c>
      <c r="U26" s="6">
        <v>44</v>
      </c>
      <c r="V26" s="6">
        <v>0</v>
      </c>
      <c r="W26" s="6">
        <v>25</v>
      </c>
      <c r="Y26" s="6">
        <v>170</v>
      </c>
      <c r="AC26" s="6">
        <v>60</v>
      </c>
      <c r="AG26" s="6">
        <v>0</v>
      </c>
      <c r="AI26" s="6">
        <v>0</v>
      </c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</row>
    <row r="27" spans="1:47" x14ac:dyDescent="0.2">
      <c r="A27" s="3">
        <v>2419</v>
      </c>
      <c r="B27" s="4" t="s">
        <v>51</v>
      </c>
      <c r="D27" s="6">
        <v>19</v>
      </c>
      <c r="H27" s="39">
        <v>10</v>
      </c>
      <c r="I27" s="39">
        <v>0</v>
      </c>
      <c r="J27" s="39">
        <v>0</v>
      </c>
      <c r="L27" s="6">
        <v>10</v>
      </c>
      <c r="P27" s="6">
        <v>3</v>
      </c>
      <c r="Q27" s="6">
        <v>0</v>
      </c>
      <c r="R27" s="6">
        <v>1</v>
      </c>
      <c r="S27" s="6">
        <v>1</v>
      </c>
      <c r="T27" s="6">
        <v>0</v>
      </c>
      <c r="U27" s="6">
        <v>2</v>
      </c>
      <c r="V27" s="6">
        <v>0</v>
      </c>
      <c r="W27" s="6">
        <v>12</v>
      </c>
      <c r="Y27" s="6">
        <v>19</v>
      </c>
      <c r="AC27" s="6">
        <v>10</v>
      </c>
      <c r="AG27" s="6">
        <v>0</v>
      </c>
      <c r="AI27" s="6">
        <v>0</v>
      </c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</row>
    <row r="28" spans="1:47" x14ac:dyDescent="0.2">
      <c r="D28" s="7">
        <f>D10-D23</f>
        <v>0</v>
      </c>
      <c r="E28" s="7">
        <f t="shared" ref="E28:AI32" si="23">E10-E23</f>
        <v>0</v>
      </c>
      <c r="F28" s="7">
        <f t="shared" si="23"/>
        <v>0</v>
      </c>
      <c r="G28" s="7">
        <f t="shared" si="23"/>
        <v>0</v>
      </c>
      <c r="H28" s="7">
        <f t="shared" si="23"/>
        <v>0</v>
      </c>
      <c r="I28" s="7">
        <f t="shared" si="23"/>
        <v>0</v>
      </c>
      <c r="J28" s="7">
        <f t="shared" si="23"/>
        <v>0</v>
      </c>
      <c r="K28" s="7">
        <f t="shared" si="23"/>
        <v>0</v>
      </c>
      <c r="L28" s="7">
        <f t="shared" si="23"/>
        <v>0</v>
      </c>
      <c r="M28" s="7">
        <f t="shared" si="23"/>
        <v>0</v>
      </c>
      <c r="N28" s="7">
        <f t="shared" si="23"/>
        <v>0</v>
      </c>
      <c r="O28" s="7">
        <f t="shared" si="23"/>
        <v>0</v>
      </c>
      <c r="P28" s="7">
        <f t="shared" si="23"/>
        <v>0</v>
      </c>
      <c r="Q28" s="7">
        <f t="shared" si="23"/>
        <v>0</v>
      </c>
      <c r="R28" s="7">
        <f t="shared" si="23"/>
        <v>0</v>
      </c>
      <c r="S28" s="7">
        <f t="shared" si="23"/>
        <v>0</v>
      </c>
      <c r="T28" s="7">
        <f t="shared" si="23"/>
        <v>0</v>
      </c>
      <c r="U28" s="7">
        <f t="shared" si="23"/>
        <v>0</v>
      </c>
      <c r="V28" s="7">
        <f t="shared" si="23"/>
        <v>0</v>
      </c>
      <c r="W28" s="7">
        <f t="shared" si="23"/>
        <v>0</v>
      </c>
      <c r="X28" s="7">
        <f t="shared" si="23"/>
        <v>0</v>
      </c>
      <c r="Y28" s="7">
        <f t="shared" si="23"/>
        <v>0</v>
      </c>
      <c r="Z28" s="7">
        <f t="shared" si="23"/>
        <v>0</v>
      </c>
      <c r="AA28" s="7">
        <f t="shared" si="23"/>
        <v>0</v>
      </c>
      <c r="AB28" s="7">
        <f t="shared" si="23"/>
        <v>0</v>
      </c>
      <c r="AC28" s="7">
        <f t="shared" si="23"/>
        <v>0</v>
      </c>
      <c r="AD28" s="7">
        <f t="shared" si="23"/>
        <v>0</v>
      </c>
      <c r="AE28" s="7">
        <f t="shared" si="23"/>
        <v>0</v>
      </c>
      <c r="AF28" s="7">
        <f t="shared" si="23"/>
        <v>0</v>
      </c>
      <c r="AG28" s="7">
        <f t="shared" si="23"/>
        <v>0</v>
      </c>
      <c r="AH28" s="7">
        <f t="shared" si="23"/>
        <v>0</v>
      </c>
      <c r="AI28" s="7">
        <f t="shared" si="23"/>
        <v>0</v>
      </c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</row>
    <row r="29" spans="1:47" ht="15" customHeight="1" x14ac:dyDescent="0.2">
      <c r="D29" s="7">
        <f t="shared" ref="D29:S32" si="24">D11-D24</f>
        <v>0</v>
      </c>
      <c r="E29" s="7">
        <f t="shared" si="24"/>
        <v>0</v>
      </c>
      <c r="F29" s="7">
        <f t="shared" si="24"/>
        <v>0</v>
      </c>
      <c r="G29" s="7">
        <f t="shared" si="24"/>
        <v>0</v>
      </c>
      <c r="H29" s="7">
        <f t="shared" si="24"/>
        <v>0</v>
      </c>
      <c r="I29" s="7">
        <f t="shared" si="24"/>
        <v>0</v>
      </c>
      <c r="J29" s="7">
        <f t="shared" si="24"/>
        <v>0</v>
      </c>
      <c r="K29" s="7">
        <f t="shared" si="24"/>
        <v>0</v>
      </c>
      <c r="L29" s="7">
        <f t="shared" si="24"/>
        <v>0</v>
      </c>
      <c r="M29" s="7">
        <f t="shared" si="24"/>
        <v>0</v>
      </c>
      <c r="N29" s="7">
        <f t="shared" si="24"/>
        <v>0</v>
      </c>
      <c r="O29" s="7">
        <f t="shared" si="24"/>
        <v>0</v>
      </c>
      <c r="P29" s="7">
        <f t="shared" si="24"/>
        <v>0</v>
      </c>
      <c r="Q29" s="7">
        <f t="shared" si="24"/>
        <v>0</v>
      </c>
      <c r="R29" s="7">
        <f t="shared" si="24"/>
        <v>0</v>
      </c>
      <c r="S29" s="7">
        <f t="shared" si="24"/>
        <v>0</v>
      </c>
      <c r="T29" s="7">
        <f t="shared" si="23"/>
        <v>0</v>
      </c>
      <c r="U29" s="7">
        <f t="shared" si="23"/>
        <v>0</v>
      </c>
      <c r="V29" s="7">
        <f t="shared" si="23"/>
        <v>0</v>
      </c>
      <c r="W29" s="7">
        <f t="shared" si="23"/>
        <v>0</v>
      </c>
      <c r="X29" s="7">
        <f t="shared" si="23"/>
        <v>0</v>
      </c>
      <c r="Y29" s="7">
        <f t="shared" si="23"/>
        <v>0</v>
      </c>
      <c r="Z29" s="7">
        <f t="shared" si="23"/>
        <v>0</v>
      </c>
      <c r="AA29" s="7">
        <f t="shared" si="23"/>
        <v>0</v>
      </c>
      <c r="AB29" s="7">
        <f t="shared" si="23"/>
        <v>0</v>
      </c>
      <c r="AC29" s="7">
        <f t="shared" si="23"/>
        <v>0</v>
      </c>
      <c r="AD29" s="7">
        <f t="shared" si="23"/>
        <v>0</v>
      </c>
      <c r="AE29" s="7">
        <f t="shared" si="23"/>
        <v>0</v>
      </c>
      <c r="AF29" s="7">
        <f t="shared" si="23"/>
        <v>0</v>
      </c>
      <c r="AG29" s="7">
        <f t="shared" si="23"/>
        <v>0</v>
      </c>
      <c r="AH29" s="7">
        <f t="shared" si="23"/>
        <v>0</v>
      </c>
      <c r="AI29" s="7">
        <f t="shared" si="23"/>
        <v>0</v>
      </c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</row>
    <row r="30" spans="1:47" ht="15" customHeight="1" x14ac:dyDescent="0.2">
      <c r="D30" s="7">
        <f t="shared" si="24"/>
        <v>0</v>
      </c>
      <c r="E30" s="7">
        <f t="shared" si="23"/>
        <v>0</v>
      </c>
      <c r="F30" s="7">
        <f t="shared" si="23"/>
        <v>0</v>
      </c>
      <c r="G30" s="7">
        <f t="shared" si="23"/>
        <v>0</v>
      </c>
      <c r="H30" s="7">
        <f t="shared" si="23"/>
        <v>0</v>
      </c>
      <c r="I30" s="7">
        <f t="shared" si="23"/>
        <v>0</v>
      </c>
      <c r="J30" s="7">
        <f t="shared" si="23"/>
        <v>0</v>
      </c>
      <c r="K30" s="7">
        <f t="shared" si="23"/>
        <v>0</v>
      </c>
      <c r="L30" s="7">
        <f t="shared" si="23"/>
        <v>0</v>
      </c>
      <c r="M30" s="7">
        <f t="shared" si="23"/>
        <v>0</v>
      </c>
      <c r="N30" s="7">
        <f t="shared" si="23"/>
        <v>0</v>
      </c>
      <c r="O30" s="7">
        <f t="shared" si="23"/>
        <v>0</v>
      </c>
      <c r="P30" s="7">
        <f t="shared" si="23"/>
        <v>0</v>
      </c>
      <c r="Q30" s="7">
        <f t="shared" si="23"/>
        <v>0</v>
      </c>
      <c r="R30" s="7">
        <f t="shared" si="23"/>
        <v>0</v>
      </c>
      <c r="S30" s="7">
        <f t="shared" si="23"/>
        <v>0</v>
      </c>
      <c r="T30" s="7">
        <f t="shared" si="23"/>
        <v>0</v>
      </c>
      <c r="U30" s="7">
        <f t="shared" si="23"/>
        <v>0</v>
      </c>
      <c r="V30" s="7">
        <f t="shared" si="23"/>
        <v>0</v>
      </c>
      <c r="W30" s="7">
        <f t="shared" si="23"/>
        <v>0</v>
      </c>
      <c r="X30" s="7">
        <f t="shared" si="23"/>
        <v>0</v>
      </c>
      <c r="Y30" s="7">
        <f t="shared" si="23"/>
        <v>0</v>
      </c>
      <c r="Z30" s="7">
        <f t="shared" si="23"/>
        <v>0</v>
      </c>
      <c r="AA30" s="7">
        <f t="shared" si="23"/>
        <v>0</v>
      </c>
      <c r="AB30" s="7">
        <f t="shared" si="23"/>
        <v>0</v>
      </c>
      <c r="AC30" s="7">
        <f t="shared" si="23"/>
        <v>0</v>
      </c>
      <c r="AD30" s="7">
        <f t="shared" si="23"/>
        <v>0</v>
      </c>
      <c r="AE30" s="7">
        <f t="shared" si="23"/>
        <v>0</v>
      </c>
      <c r="AF30" s="7">
        <f t="shared" si="23"/>
        <v>0</v>
      </c>
      <c r="AG30" s="7">
        <f t="shared" si="23"/>
        <v>0</v>
      </c>
      <c r="AH30" s="7">
        <f t="shared" si="23"/>
        <v>0</v>
      </c>
      <c r="AI30" s="7">
        <f t="shared" si="23"/>
        <v>0</v>
      </c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</row>
    <row r="31" spans="1:47" ht="15" customHeight="1" x14ac:dyDescent="0.2">
      <c r="D31" s="7">
        <f t="shared" si="24"/>
        <v>0</v>
      </c>
      <c r="E31" s="7">
        <f t="shared" si="23"/>
        <v>0</v>
      </c>
      <c r="F31" s="7">
        <f t="shared" si="23"/>
        <v>0</v>
      </c>
      <c r="G31" s="7">
        <f t="shared" si="23"/>
        <v>0</v>
      </c>
      <c r="H31" s="7">
        <f t="shared" si="23"/>
        <v>0</v>
      </c>
      <c r="I31" s="7">
        <f t="shared" si="23"/>
        <v>0</v>
      </c>
      <c r="J31" s="7">
        <f t="shared" si="23"/>
        <v>0</v>
      </c>
      <c r="K31" s="7">
        <f t="shared" si="23"/>
        <v>0</v>
      </c>
      <c r="L31" s="7">
        <f t="shared" si="23"/>
        <v>0</v>
      </c>
      <c r="M31" s="7">
        <f t="shared" si="23"/>
        <v>0</v>
      </c>
      <c r="N31" s="7">
        <f t="shared" si="23"/>
        <v>0</v>
      </c>
      <c r="O31" s="7">
        <f t="shared" si="23"/>
        <v>0</v>
      </c>
      <c r="P31" s="7">
        <f t="shared" si="23"/>
        <v>0</v>
      </c>
      <c r="Q31" s="7">
        <f t="shared" si="23"/>
        <v>0</v>
      </c>
      <c r="R31" s="7">
        <f t="shared" si="23"/>
        <v>0</v>
      </c>
      <c r="S31" s="7">
        <f t="shared" si="23"/>
        <v>0</v>
      </c>
      <c r="T31" s="7">
        <f t="shared" si="23"/>
        <v>0</v>
      </c>
      <c r="U31" s="7">
        <f t="shared" si="23"/>
        <v>0</v>
      </c>
      <c r="V31" s="7">
        <f t="shared" si="23"/>
        <v>0</v>
      </c>
      <c r="W31" s="7">
        <f t="shared" si="23"/>
        <v>0</v>
      </c>
      <c r="X31" s="7">
        <f t="shared" si="23"/>
        <v>0</v>
      </c>
      <c r="Y31" s="7">
        <f t="shared" si="23"/>
        <v>0</v>
      </c>
      <c r="Z31" s="7">
        <f t="shared" si="23"/>
        <v>0</v>
      </c>
      <c r="AA31" s="7">
        <f t="shared" si="23"/>
        <v>0</v>
      </c>
      <c r="AB31" s="7">
        <f t="shared" si="23"/>
        <v>0</v>
      </c>
      <c r="AC31" s="7">
        <f t="shared" si="23"/>
        <v>0</v>
      </c>
      <c r="AD31" s="7">
        <f t="shared" si="23"/>
        <v>0</v>
      </c>
      <c r="AE31" s="7">
        <f t="shared" si="23"/>
        <v>0</v>
      </c>
      <c r="AF31" s="7">
        <f t="shared" si="23"/>
        <v>0</v>
      </c>
      <c r="AG31" s="7">
        <f t="shared" si="23"/>
        <v>0</v>
      </c>
      <c r="AH31" s="7">
        <f t="shared" si="23"/>
        <v>0</v>
      </c>
      <c r="AI31" s="7">
        <f t="shared" si="23"/>
        <v>0</v>
      </c>
    </row>
    <row r="32" spans="1:47" x14ac:dyDescent="0.2">
      <c r="D32" s="7">
        <f t="shared" si="24"/>
        <v>0</v>
      </c>
      <c r="E32" s="7">
        <f t="shared" si="23"/>
        <v>0</v>
      </c>
      <c r="F32" s="7">
        <f t="shared" si="23"/>
        <v>0</v>
      </c>
      <c r="G32" s="7">
        <f t="shared" si="23"/>
        <v>0</v>
      </c>
      <c r="H32" s="7">
        <f t="shared" si="23"/>
        <v>0</v>
      </c>
      <c r="I32" s="7">
        <f t="shared" si="23"/>
        <v>0</v>
      </c>
      <c r="J32" s="7">
        <f t="shared" si="23"/>
        <v>0</v>
      </c>
      <c r="K32" s="7">
        <f t="shared" si="23"/>
        <v>0</v>
      </c>
      <c r="L32" s="7">
        <f t="shared" si="23"/>
        <v>0</v>
      </c>
      <c r="M32" s="7">
        <f t="shared" si="23"/>
        <v>0</v>
      </c>
      <c r="N32" s="7">
        <f t="shared" si="23"/>
        <v>0</v>
      </c>
      <c r="O32" s="7">
        <f t="shared" si="23"/>
        <v>0</v>
      </c>
      <c r="P32" s="7">
        <f t="shared" si="23"/>
        <v>0</v>
      </c>
      <c r="Q32" s="7">
        <f t="shared" si="23"/>
        <v>0</v>
      </c>
      <c r="R32" s="7">
        <f t="shared" si="23"/>
        <v>0</v>
      </c>
      <c r="S32" s="7">
        <f t="shared" si="23"/>
        <v>0</v>
      </c>
      <c r="T32" s="7">
        <f t="shared" si="23"/>
        <v>0</v>
      </c>
      <c r="U32" s="7">
        <f t="shared" si="23"/>
        <v>0</v>
      </c>
      <c r="V32" s="7">
        <f t="shared" si="23"/>
        <v>0</v>
      </c>
      <c r="W32" s="7">
        <f t="shared" si="23"/>
        <v>0</v>
      </c>
      <c r="X32" s="7">
        <f t="shared" si="23"/>
        <v>0</v>
      </c>
      <c r="Y32" s="7">
        <f t="shared" si="23"/>
        <v>0</v>
      </c>
      <c r="Z32" s="7">
        <f t="shared" si="23"/>
        <v>0</v>
      </c>
      <c r="AA32" s="7">
        <f t="shared" si="23"/>
        <v>0</v>
      </c>
      <c r="AB32" s="7">
        <f t="shared" si="23"/>
        <v>0</v>
      </c>
      <c r="AC32" s="7">
        <f t="shared" si="23"/>
        <v>0</v>
      </c>
      <c r="AD32" s="7">
        <f t="shared" si="23"/>
        <v>0</v>
      </c>
      <c r="AE32" s="7">
        <f t="shared" si="23"/>
        <v>0</v>
      </c>
      <c r="AF32" s="7">
        <f t="shared" si="23"/>
        <v>0</v>
      </c>
      <c r="AG32" s="7">
        <f t="shared" si="23"/>
        <v>0</v>
      </c>
      <c r="AH32" s="7">
        <f t="shared" si="23"/>
        <v>0</v>
      </c>
      <c r="AI32" s="7">
        <f t="shared" si="23"/>
        <v>0</v>
      </c>
    </row>
  </sheetData>
  <mergeCells count="5">
    <mergeCell ref="B2:AC2"/>
    <mergeCell ref="B3:AC3"/>
    <mergeCell ref="D5:AC5"/>
    <mergeCell ref="I6:J6"/>
    <mergeCell ref="B19:AI19"/>
  </mergeCells>
  <printOptions horizontalCentered="1"/>
  <pageMargins left="0.98425196850393704" right="0.39370078740157483" top="0.98425196850393704" bottom="0.98425196850393704" header="0.51181102362204722" footer="0.51181102362204722"/>
  <pageSetup paperSize="5" scale="46" orientation="landscape" horizontalDpi="4294967294" verticalDpi="4294967294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U32"/>
  <sheetViews>
    <sheetView view="pageBreakPreview" topLeftCell="X1" zoomScale="70" zoomScaleNormal="70" zoomScaleSheetLayoutView="70" workbookViewId="0">
      <pane ySplit="3" topLeftCell="A4" activePane="bottomLeft" state="frozen"/>
      <selection activeCell="A4" sqref="A4"/>
      <selection pane="bottomLeft" activeCell="AM16" sqref="AM16:BC16"/>
    </sheetView>
  </sheetViews>
  <sheetFormatPr baseColWidth="10" defaultColWidth="11.42578125" defaultRowHeight="15" x14ac:dyDescent="0.2"/>
  <cols>
    <col min="1" max="1" width="12.7109375" style="3" customWidth="1"/>
    <col min="2" max="2" width="55.7109375" style="4" customWidth="1"/>
    <col min="3" max="3" width="5.7109375" style="4" customWidth="1"/>
    <col min="4" max="4" width="12.7109375" style="6" customWidth="1"/>
    <col min="5" max="7" width="1.7109375" style="6" customWidth="1"/>
    <col min="8" max="8" width="12.7109375" style="6" customWidth="1"/>
    <col min="9" max="9" width="18.42578125" style="6" customWidth="1"/>
    <col min="10" max="10" width="22.7109375" style="6" customWidth="1"/>
    <col min="11" max="11" width="1.7109375" style="6" customWidth="1"/>
    <col min="12" max="12" width="12.7109375" style="6" customWidth="1"/>
    <col min="13" max="15" width="1.7109375" style="6" customWidth="1"/>
    <col min="16" max="16" width="14.42578125" style="6" customWidth="1"/>
    <col min="17" max="17" width="11.28515625" style="6" customWidth="1"/>
    <col min="18" max="18" width="21.140625" style="6" customWidth="1"/>
    <col min="19" max="19" width="21" style="6" customWidth="1"/>
    <col min="20" max="20" width="18" style="6" customWidth="1"/>
    <col min="21" max="21" width="15" style="6" customWidth="1"/>
    <col min="22" max="22" width="19.140625" style="6" customWidth="1"/>
    <col min="23" max="23" width="12.7109375" style="6" customWidth="1"/>
    <col min="24" max="24" width="1.7109375" style="6" customWidth="1"/>
    <col min="25" max="25" width="12.7109375" style="6" customWidth="1"/>
    <col min="26" max="28" width="1.7109375" style="6" customWidth="1"/>
    <col min="29" max="29" width="12.7109375" style="6" customWidth="1"/>
    <col min="30" max="32" width="1.7109375" style="6" customWidth="1"/>
    <col min="33" max="33" width="12.7109375" style="6" customWidth="1"/>
    <col min="34" max="34" width="1.7109375" style="6" customWidth="1"/>
    <col min="35" max="35" width="12.7109375" style="6" customWidth="1"/>
    <col min="36" max="36" width="11.42578125" style="10"/>
    <col min="37" max="37" width="0" style="10" hidden="1" customWidth="1"/>
    <col min="38" max="38" width="14" style="10" hidden="1" customWidth="1"/>
    <col min="39" max="55" width="5.7109375" style="10" customWidth="1"/>
    <col min="56" max="56" width="8.140625" style="10" customWidth="1"/>
    <col min="57" max="76" width="5.7109375" style="10" customWidth="1"/>
    <col min="77" max="16384" width="11.42578125" style="10"/>
  </cols>
  <sheetData>
    <row r="1" spans="1:73" s="17" customFormat="1" ht="15.75" thickBot="1" x14ac:dyDescent="0.25">
      <c r="A1" s="3"/>
      <c r="B1" s="14"/>
      <c r="C1" s="15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</row>
    <row r="2" spans="1:73" s="17" customFormat="1" ht="54.95" customHeight="1" x14ac:dyDescent="0.2">
      <c r="A2" s="3"/>
      <c r="B2" s="100" t="s">
        <v>29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1"/>
      <c r="AD2" s="46"/>
      <c r="AE2" s="46"/>
      <c r="AF2" s="46"/>
      <c r="AG2" s="46"/>
      <c r="AH2" s="46"/>
      <c r="AI2" s="46"/>
    </row>
    <row r="3" spans="1:73" s="17" customFormat="1" ht="39.950000000000003" customHeight="1" thickBot="1" x14ac:dyDescent="0.25">
      <c r="A3" s="3"/>
      <c r="B3" s="102" t="s">
        <v>44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41"/>
      <c r="AE3" s="41"/>
      <c r="AF3" s="41"/>
      <c r="AG3" s="41"/>
      <c r="AH3" s="41"/>
      <c r="AI3" s="41"/>
    </row>
    <row r="4" spans="1:73" s="17" customFormat="1" ht="15" customHeight="1" x14ac:dyDescent="0.2">
      <c r="A4" s="3"/>
      <c r="B4" s="18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</row>
    <row r="5" spans="1:73" s="17" customFormat="1" ht="30" customHeight="1" x14ac:dyDescent="0.25">
      <c r="A5" s="3"/>
      <c r="B5" s="20"/>
      <c r="C5" s="21"/>
      <c r="D5" s="103" t="s">
        <v>9</v>
      </c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42"/>
      <c r="AE5" s="42"/>
      <c r="AF5" s="42"/>
      <c r="AG5" s="42"/>
      <c r="AH5" s="42"/>
      <c r="AI5" s="42"/>
    </row>
    <row r="6" spans="1:73" s="17" customFormat="1" ht="30" customHeight="1" thickBot="1" x14ac:dyDescent="0.3">
      <c r="A6" s="3"/>
      <c r="B6" s="20"/>
      <c r="C6" s="21"/>
      <c r="D6" s="35"/>
      <c r="E6" s="35"/>
      <c r="F6" s="35"/>
      <c r="G6" s="35"/>
      <c r="H6" s="35"/>
      <c r="I6" s="104" t="s">
        <v>3</v>
      </c>
      <c r="J6" s="104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42"/>
      <c r="AE6" s="42"/>
      <c r="AF6" s="42"/>
      <c r="AG6" s="42"/>
      <c r="AH6" s="42"/>
      <c r="AI6" s="42"/>
    </row>
    <row r="7" spans="1:73" s="17" customFormat="1" ht="50.1" customHeight="1" thickBot="1" x14ac:dyDescent="0.25">
      <c r="A7" s="3"/>
      <c r="B7" s="22" t="s">
        <v>26</v>
      </c>
      <c r="C7" s="45"/>
      <c r="D7" s="24" t="s">
        <v>1</v>
      </c>
      <c r="E7" s="45"/>
      <c r="F7" s="45"/>
      <c r="G7" s="45"/>
      <c r="H7" s="24" t="s">
        <v>2</v>
      </c>
      <c r="I7" s="34" t="s">
        <v>23</v>
      </c>
      <c r="J7" s="34" t="s">
        <v>24</v>
      </c>
      <c r="K7" s="25"/>
      <c r="L7" s="24" t="s">
        <v>4</v>
      </c>
      <c r="M7" s="45"/>
      <c r="N7" s="45"/>
      <c r="O7" s="45"/>
      <c r="P7" s="24" t="s">
        <v>16</v>
      </c>
      <c r="Q7" s="24" t="s">
        <v>5</v>
      </c>
      <c r="R7" s="24" t="s">
        <v>17</v>
      </c>
      <c r="S7" s="24" t="s">
        <v>18</v>
      </c>
      <c r="T7" s="24" t="s">
        <v>19</v>
      </c>
      <c r="U7" s="24" t="s">
        <v>20</v>
      </c>
      <c r="V7" s="24" t="s">
        <v>21</v>
      </c>
      <c r="W7" s="24" t="s">
        <v>22</v>
      </c>
      <c r="X7" s="25"/>
      <c r="Y7" s="24" t="s">
        <v>6</v>
      </c>
      <c r="Z7" s="45"/>
      <c r="AA7" s="45"/>
      <c r="AB7" s="45"/>
      <c r="AC7" s="47" t="s">
        <v>7</v>
      </c>
      <c r="AD7" s="45"/>
      <c r="AE7" s="45"/>
      <c r="AF7" s="45"/>
      <c r="AG7" s="47" t="s">
        <v>30</v>
      </c>
      <c r="AH7" s="45"/>
      <c r="AI7" s="47" t="s">
        <v>31</v>
      </c>
    </row>
    <row r="8" spans="1:73" s="17" customFormat="1" ht="20.100000000000001" customHeight="1" x14ac:dyDescent="0.2">
      <c r="A8" s="2"/>
      <c r="B8" s="5"/>
      <c r="C8" s="2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</row>
    <row r="9" spans="1:73" s="17" customFormat="1" ht="13.5" customHeight="1" x14ac:dyDescent="0.2">
      <c r="A9" s="3"/>
      <c r="B9" s="31"/>
      <c r="C9" s="4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6"/>
      <c r="AD9" s="6"/>
      <c r="AE9" s="6"/>
      <c r="AF9" s="6"/>
      <c r="AG9" s="6"/>
      <c r="AH9" s="6"/>
      <c r="AI9" s="6"/>
    </row>
    <row r="10" spans="1:73" ht="35.1" customHeight="1" x14ac:dyDescent="0.2">
      <c r="B10" s="32" t="s">
        <v>13</v>
      </c>
      <c r="D10" s="28">
        <v>43</v>
      </c>
      <c r="E10" s="7"/>
      <c r="F10" s="7"/>
      <c r="G10" s="7"/>
      <c r="H10" s="28">
        <v>60</v>
      </c>
      <c r="I10" s="28">
        <v>0</v>
      </c>
      <c r="J10" s="28">
        <v>0</v>
      </c>
      <c r="K10" s="7"/>
      <c r="L10" s="28">
        <v>60</v>
      </c>
      <c r="M10" s="7"/>
      <c r="N10" s="7"/>
      <c r="O10" s="7"/>
      <c r="P10" s="28">
        <v>18</v>
      </c>
      <c r="Q10" s="28">
        <v>2</v>
      </c>
      <c r="R10" s="28">
        <v>3</v>
      </c>
      <c r="S10" s="28">
        <v>2</v>
      </c>
      <c r="T10" s="28">
        <v>0</v>
      </c>
      <c r="U10" s="28">
        <v>23</v>
      </c>
      <c r="V10" s="28">
        <v>0</v>
      </c>
      <c r="W10" s="28">
        <v>33</v>
      </c>
      <c r="X10" s="7"/>
      <c r="Y10" s="28">
        <v>81</v>
      </c>
      <c r="Z10" s="7"/>
      <c r="AA10" s="7"/>
      <c r="AB10" s="7"/>
      <c r="AC10" s="28">
        <v>22</v>
      </c>
      <c r="AD10" s="7"/>
      <c r="AE10" s="7"/>
      <c r="AF10" s="7"/>
      <c r="AG10" s="28">
        <v>0</v>
      </c>
      <c r="AH10" s="7"/>
      <c r="AI10" s="28">
        <v>0</v>
      </c>
      <c r="AK10" s="27">
        <f>D10+H10+AG10-Y10-AC10-AI10</f>
        <v>0</v>
      </c>
      <c r="AL10" s="27" t="b">
        <f>SUM(P10:W10)=Y10</f>
        <v>1</v>
      </c>
      <c r="AM10" s="55">
        <v>43</v>
      </c>
      <c r="AN10" s="69">
        <v>60</v>
      </c>
      <c r="AO10" s="70">
        <v>0</v>
      </c>
      <c r="AP10" s="71">
        <v>0</v>
      </c>
      <c r="AQ10" s="55">
        <v>60</v>
      </c>
      <c r="AR10" s="69">
        <v>18</v>
      </c>
      <c r="AS10" s="70">
        <v>2</v>
      </c>
      <c r="AT10" s="70">
        <v>3</v>
      </c>
      <c r="AU10" s="70">
        <v>2</v>
      </c>
      <c r="AV10" s="70">
        <v>0</v>
      </c>
      <c r="AW10" s="70">
        <v>23</v>
      </c>
      <c r="AX10" s="70">
        <v>0</v>
      </c>
      <c r="AY10" s="71">
        <v>33</v>
      </c>
      <c r="AZ10" s="55">
        <v>81</v>
      </c>
      <c r="BA10" s="55">
        <v>22</v>
      </c>
      <c r="BB10" s="55">
        <v>0</v>
      </c>
      <c r="BC10" s="55">
        <v>0</v>
      </c>
      <c r="BD10" s="54"/>
      <c r="BE10" s="53">
        <f>AM10-D10</f>
        <v>0</v>
      </c>
      <c r="BF10" s="84">
        <f>AN10-H10</f>
        <v>0</v>
      </c>
      <c r="BG10" s="85">
        <f t="shared" ref="BG10:BG14" si="0">AO10-I10</f>
        <v>0</v>
      </c>
      <c r="BH10" s="86">
        <f t="shared" ref="BH10:BH14" si="1">AP10-J10</f>
        <v>0</v>
      </c>
      <c r="BI10" s="53">
        <f>AQ10-L10</f>
        <v>0</v>
      </c>
      <c r="BJ10" s="84">
        <f>AR10-P10</f>
        <v>0</v>
      </c>
      <c r="BK10" s="85">
        <f t="shared" ref="BK10:BK14" si="2">AS10-Q10</f>
        <v>0</v>
      </c>
      <c r="BL10" s="85">
        <f t="shared" ref="BL10:BL14" si="3">AT10-R10</f>
        <v>0</v>
      </c>
      <c r="BM10" s="85">
        <f t="shared" ref="BM10:BM14" si="4">AU10-S10</f>
        <v>0</v>
      </c>
      <c r="BN10" s="85">
        <f t="shared" ref="BN10:BN14" si="5">AV10-T10</f>
        <v>0</v>
      </c>
      <c r="BO10" s="85">
        <f t="shared" ref="BO10:BO14" si="6">AW10-U10</f>
        <v>0</v>
      </c>
      <c r="BP10" s="85">
        <f t="shared" ref="BP10:BP14" si="7">AX10-V10</f>
        <v>0</v>
      </c>
      <c r="BQ10" s="86">
        <f t="shared" ref="BQ10:BQ14" si="8">AY10-W10</f>
        <v>0</v>
      </c>
      <c r="BR10" s="53">
        <f>Y10-AZ10</f>
        <v>0</v>
      </c>
      <c r="BS10" s="53">
        <f>BA10-AC10</f>
        <v>0</v>
      </c>
      <c r="BT10" s="53">
        <f>BB10-AG10</f>
        <v>0</v>
      </c>
      <c r="BU10" s="53">
        <f>BC10-AI10</f>
        <v>0</v>
      </c>
    </row>
    <row r="11" spans="1:73" ht="35.1" customHeight="1" x14ac:dyDescent="0.2">
      <c r="B11" s="31" t="s">
        <v>14</v>
      </c>
      <c r="D11" s="7">
        <v>157</v>
      </c>
      <c r="E11" s="7"/>
      <c r="F11" s="7"/>
      <c r="G11" s="7"/>
      <c r="H11" s="7">
        <v>73</v>
      </c>
      <c r="I11" s="7">
        <v>0</v>
      </c>
      <c r="J11" s="7">
        <v>0</v>
      </c>
      <c r="K11" s="7"/>
      <c r="L11" s="7">
        <v>73</v>
      </c>
      <c r="M11" s="7"/>
      <c r="N11" s="7"/>
      <c r="O11" s="7"/>
      <c r="P11" s="7">
        <v>15</v>
      </c>
      <c r="Q11" s="7">
        <v>12</v>
      </c>
      <c r="R11" s="7">
        <v>4</v>
      </c>
      <c r="S11" s="7">
        <v>12</v>
      </c>
      <c r="T11" s="7">
        <v>0</v>
      </c>
      <c r="U11" s="7">
        <v>0</v>
      </c>
      <c r="V11" s="7">
        <v>0</v>
      </c>
      <c r="W11" s="7">
        <v>31</v>
      </c>
      <c r="X11" s="7"/>
      <c r="Y11" s="7">
        <v>74</v>
      </c>
      <c r="Z11" s="7"/>
      <c r="AA11" s="7"/>
      <c r="AB11" s="7"/>
      <c r="AC11" s="7">
        <v>156</v>
      </c>
      <c r="AD11" s="7"/>
      <c r="AE11" s="7"/>
      <c r="AF11" s="7"/>
      <c r="AG11" s="7">
        <v>0</v>
      </c>
      <c r="AH11" s="7"/>
      <c r="AI11" s="7">
        <v>0</v>
      </c>
      <c r="AK11" s="27">
        <f t="shared" ref="AK11:AK14" si="9">D11+H11+AG11-Y11-AC11-AI11</f>
        <v>0</v>
      </c>
      <c r="AL11" s="27" t="b">
        <f t="shared" ref="AL11:AL16" si="10">SUM(P11:W11)=Y11</f>
        <v>1</v>
      </c>
      <c r="AM11" s="55">
        <v>157</v>
      </c>
      <c r="AN11" s="73">
        <v>73</v>
      </c>
      <c r="AO11" s="74">
        <v>0</v>
      </c>
      <c r="AP11" s="75">
        <v>0</v>
      </c>
      <c r="AQ11" s="55">
        <v>73</v>
      </c>
      <c r="AR11" s="73">
        <v>15</v>
      </c>
      <c r="AS11" s="74">
        <v>12</v>
      </c>
      <c r="AT11" s="74">
        <v>4</v>
      </c>
      <c r="AU11" s="74">
        <v>12</v>
      </c>
      <c r="AV11" s="74">
        <v>0</v>
      </c>
      <c r="AW11" s="74">
        <v>0</v>
      </c>
      <c r="AX11" s="74">
        <v>0</v>
      </c>
      <c r="AY11" s="75">
        <v>31</v>
      </c>
      <c r="AZ11" s="55">
        <v>74</v>
      </c>
      <c r="BA11" s="56">
        <v>156</v>
      </c>
      <c r="BB11" s="55">
        <v>0</v>
      </c>
      <c r="BC11" s="55">
        <v>0</v>
      </c>
      <c r="BD11" s="54"/>
      <c r="BE11" s="53">
        <f t="shared" ref="BE11:BE14" si="11">AM11-D11</f>
        <v>0</v>
      </c>
      <c r="BF11" s="57">
        <f t="shared" ref="BF11:BF14" si="12">AN11-H11</f>
        <v>0</v>
      </c>
      <c r="BG11" s="53">
        <f t="shared" si="0"/>
        <v>0</v>
      </c>
      <c r="BH11" s="87">
        <f t="shared" si="1"/>
        <v>0</v>
      </c>
      <c r="BI11" s="53">
        <f t="shared" ref="BI11:BI14" si="13">AQ11-L11</f>
        <v>0</v>
      </c>
      <c r="BJ11" s="57">
        <f t="shared" ref="BJ11:BJ14" si="14">AR11-P11</f>
        <v>0</v>
      </c>
      <c r="BK11" s="53">
        <f t="shared" si="2"/>
        <v>0</v>
      </c>
      <c r="BL11" s="53">
        <f t="shared" si="3"/>
        <v>0</v>
      </c>
      <c r="BM11" s="53">
        <f t="shared" si="4"/>
        <v>0</v>
      </c>
      <c r="BN11" s="53">
        <f t="shared" si="5"/>
        <v>0</v>
      </c>
      <c r="BO11" s="53">
        <f t="shared" si="6"/>
        <v>0</v>
      </c>
      <c r="BP11" s="53">
        <f t="shared" si="7"/>
        <v>0</v>
      </c>
      <c r="BQ11" s="87">
        <f t="shared" si="8"/>
        <v>0</v>
      </c>
      <c r="BR11" s="53">
        <f t="shared" ref="BR11:BR14" si="15">Y11-AZ11</f>
        <v>0</v>
      </c>
      <c r="BS11" s="53">
        <f t="shared" ref="BS11:BS14" si="16">BA11-AC11</f>
        <v>0</v>
      </c>
      <c r="BT11" s="53">
        <f t="shared" ref="BT11:BT14" si="17">BB11-AG11</f>
        <v>0</v>
      </c>
      <c r="BU11" s="53">
        <f t="shared" ref="BU11:BU14" si="18">BC11-AI11</f>
        <v>0</v>
      </c>
    </row>
    <row r="12" spans="1:73" ht="35.1" customHeight="1" x14ac:dyDescent="0.2">
      <c r="B12" s="32" t="s">
        <v>12</v>
      </c>
      <c r="D12" s="28">
        <v>173</v>
      </c>
      <c r="E12" s="7"/>
      <c r="F12" s="7"/>
      <c r="G12" s="7"/>
      <c r="H12" s="28">
        <v>58</v>
      </c>
      <c r="I12" s="28">
        <v>0</v>
      </c>
      <c r="J12" s="28">
        <v>0</v>
      </c>
      <c r="K12" s="7"/>
      <c r="L12" s="28">
        <v>58</v>
      </c>
      <c r="M12" s="7"/>
      <c r="N12" s="7"/>
      <c r="O12" s="7"/>
      <c r="P12" s="28">
        <v>26</v>
      </c>
      <c r="Q12" s="28">
        <v>23</v>
      </c>
      <c r="R12" s="28">
        <v>6</v>
      </c>
      <c r="S12" s="28">
        <v>1</v>
      </c>
      <c r="T12" s="28">
        <v>0</v>
      </c>
      <c r="U12" s="28">
        <v>28</v>
      </c>
      <c r="V12" s="28">
        <v>0</v>
      </c>
      <c r="W12" s="28">
        <v>24</v>
      </c>
      <c r="X12" s="7"/>
      <c r="Y12" s="28">
        <v>108</v>
      </c>
      <c r="Z12" s="7"/>
      <c r="AA12" s="7"/>
      <c r="AB12" s="7"/>
      <c r="AC12" s="28">
        <v>123</v>
      </c>
      <c r="AD12" s="7"/>
      <c r="AE12" s="7"/>
      <c r="AF12" s="7"/>
      <c r="AG12" s="28">
        <v>0</v>
      </c>
      <c r="AH12" s="7"/>
      <c r="AI12" s="28">
        <v>0</v>
      </c>
      <c r="AK12" s="27">
        <f t="shared" si="9"/>
        <v>0</v>
      </c>
      <c r="AL12" s="27" t="b">
        <f t="shared" si="10"/>
        <v>1</v>
      </c>
      <c r="AM12" s="53">
        <v>173</v>
      </c>
      <c r="AN12" s="58">
        <v>58</v>
      </c>
      <c r="AO12" s="54">
        <v>0</v>
      </c>
      <c r="AP12" s="93">
        <v>0</v>
      </c>
      <c r="AQ12" s="54">
        <v>58</v>
      </c>
      <c r="AR12" s="58">
        <v>26</v>
      </c>
      <c r="AS12" s="54">
        <v>23</v>
      </c>
      <c r="AT12" s="54">
        <v>6</v>
      </c>
      <c r="AU12" s="54">
        <v>1</v>
      </c>
      <c r="AV12" s="54">
        <v>0</v>
      </c>
      <c r="AW12" s="54">
        <v>28</v>
      </c>
      <c r="AX12" s="54">
        <v>0</v>
      </c>
      <c r="AY12" s="93">
        <v>24</v>
      </c>
      <c r="AZ12" s="54">
        <v>108</v>
      </c>
      <c r="BA12" s="54">
        <v>123</v>
      </c>
      <c r="BB12" s="54">
        <v>0</v>
      </c>
      <c r="BC12" s="54">
        <v>0</v>
      </c>
      <c r="BD12" s="54"/>
      <c r="BE12" s="53">
        <f t="shared" si="11"/>
        <v>0</v>
      </c>
      <c r="BF12" s="57">
        <f t="shared" si="12"/>
        <v>0</v>
      </c>
      <c r="BG12" s="53">
        <f t="shared" si="0"/>
        <v>0</v>
      </c>
      <c r="BH12" s="87">
        <f t="shared" si="1"/>
        <v>0</v>
      </c>
      <c r="BI12" s="53">
        <f t="shared" si="13"/>
        <v>0</v>
      </c>
      <c r="BJ12" s="57">
        <f t="shared" si="14"/>
        <v>0</v>
      </c>
      <c r="BK12" s="53">
        <f t="shared" si="2"/>
        <v>0</v>
      </c>
      <c r="BL12" s="53">
        <f t="shared" si="3"/>
        <v>0</v>
      </c>
      <c r="BM12" s="53">
        <f t="shared" si="4"/>
        <v>0</v>
      </c>
      <c r="BN12" s="53">
        <f t="shared" si="5"/>
        <v>0</v>
      </c>
      <c r="BO12" s="53">
        <f t="shared" si="6"/>
        <v>0</v>
      </c>
      <c r="BP12" s="53">
        <f t="shared" si="7"/>
        <v>0</v>
      </c>
      <c r="BQ12" s="87">
        <f t="shared" si="8"/>
        <v>0</v>
      </c>
      <c r="BR12" s="53">
        <f t="shared" si="15"/>
        <v>0</v>
      </c>
      <c r="BS12" s="53">
        <f t="shared" si="16"/>
        <v>0</v>
      </c>
      <c r="BT12" s="53">
        <f t="shared" si="17"/>
        <v>0</v>
      </c>
      <c r="BU12" s="53">
        <f t="shared" si="18"/>
        <v>0</v>
      </c>
    </row>
    <row r="13" spans="1:73" ht="35.1" customHeight="1" x14ac:dyDescent="0.2">
      <c r="B13" s="31" t="s">
        <v>32</v>
      </c>
      <c r="D13" s="7">
        <v>53</v>
      </c>
      <c r="E13" s="7"/>
      <c r="F13" s="7"/>
      <c r="G13" s="7"/>
      <c r="H13" s="7">
        <v>50</v>
      </c>
      <c r="I13" s="7">
        <v>0</v>
      </c>
      <c r="J13" s="7">
        <v>0</v>
      </c>
      <c r="K13" s="7"/>
      <c r="L13" s="7">
        <v>50</v>
      </c>
      <c r="M13" s="7"/>
      <c r="N13" s="7"/>
      <c r="O13" s="7"/>
      <c r="P13" s="7">
        <v>15</v>
      </c>
      <c r="Q13" s="7">
        <v>4</v>
      </c>
      <c r="R13" s="7">
        <v>3</v>
      </c>
      <c r="S13" s="7">
        <v>1</v>
      </c>
      <c r="T13" s="7">
        <v>0</v>
      </c>
      <c r="U13" s="7">
        <v>6</v>
      </c>
      <c r="V13" s="7">
        <v>0</v>
      </c>
      <c r="W13" s="7">
        <v>18</v>
      </c>
      <c r="X13" s="7"/>
      <c r="Y13" s="7">
        <v>47</v>
      </c>
      <c r="Z13" s="7"/>
      <c r="AA13" s="7"/>
      <c r="AB13" s="7"/>
      <c r="AC13" s="7">
        <v>56</v>
      </c>
      <c r="AD13" s="7"/>
      <c r="AE13" s="7"/>
      <c r="AF13" s="7"/>
      <c r="AG13" s="7">
        <v>0</v>
      </c>
      <c r="AH13" s="7"/>
      <c r="AI13" s="7">
        <v>0</v>
      </c>
      <c r="AK13" s="27">
        <f t="shared" si="9"/>
        <v>0</v>
      </c>
      <c r="AL13" s="27" t="b">
        <f t="shared" si="10"/>
        <v>1</v>
      </c>
      <c r="AM13" s="53">
        <v>53</v>
      </c>
      <c r="AN13" s="58">
        <v>50</v>
      </c>
      <c r="AO13" s="54">
        <v>0</v>
      </c>
      <c r="AP13" s="93">
        <v>0</v>
      </c>
      <c r="AQ13" s="54">
        <v>50</v>
      </c>
      <c r="AR13" s="58">
        <v>15</v>
      </c>
      <c r="AS13" s="54">
        <v>4</v>
      </c>
      <c r="AT13" s="54">
        <v>3</v>
      </c>
      <c r="AU13" s="54">
        <v>1</v>
      </c>
      <c r="AV13" s="54">
        <v>0</v>
      </c>
      <c r="AW13" s="54">
        <v>6</v>
      </c>
      <c r="AX13" s="54">
        <v>0</v>
      </c>
      <c r="AY13" s="93">
        <v>18</v>
      </c>
      <c r="AZ13" s="54">
        <v>47</v>
      </c>
      <c r="BA13" s="54">
        <v>56</v>
      </c>
      <c r="BB13" s="54">
        <v>0</v>
      </c>
      <c r="BC13" s="54">
        <v>0</v>
      </c>
      <c r="BD13" s="54"/>
      <c r="BE13" s="53">
        <f t="shared" si="11"/>
        <v>0</v>
      </c>
      <c r="BF13" s="57">
        <f t="shared" si="12"/>
        <v>0</v>
      </c>
      <c r="BG13" s="53">
        <f t="shared" si="0"/>
        <v>0</v>
      </c>
      <c r="BH13" s="87">
        <f t="shared" si="1"/>
        <v>0</v>
      </c>
      <c r="BI13" s="53">
        <f t="shared" si="13"/>
        <v>0</v>
      </c>
      <c r="BJ13" s="57">
        <f t="shared" si="14"/>
        <v>0</v>
      </c>
      <c r="BK13" s="53">
        <f t="shared" si="2"/>
        <v>0</v>
      </c>
      <c r="BL13" s="53">
        <f t="shared" si="3"/>
        <v>0</v>
      </c>
      <c r="BM13" s="53">
        <f t="shared" si="4"/>
        <v>0</v>
      </c>
      <c r="BN13" s="53">
        <f t="shared" si="5"/>
        <v>0</v>
      </c>
      <c r="BO13" s="53">
        <f t="shared" si="6"/>
        <v>0</v>
      </c>
      <c r="BP13" s="53">
        <f t="shared" si="7"/>
        <v>0</v>
      </c>
      <c r="BQ13" s="87">
        <f t="shared" si="8"/>
        <v>0</v>
      </c>
      <c r="BR13" s="53">
        <f t="shared" si="15"/>
        <v>0</v>
      </c>
      <c r="BS13" s="53">
        <f t="shared" si="16"/>
        <v>0</v>
      </c>
      <c r="BT13" s="53">
        <f t="shared" si="17"/>
        <v>0</v>
      </c>
      <c r="BU13" s="53">
        <f t="shared" si="18"/>
        <v>0</v>
      </c>
    </row>
    <row r="14" spans="1:73" ht="35.1" customHeight="1" x14ac:dyDescent="0.2">
      <c r="B14" s="32" t="s">
        <v>33</v>
      </c>
      <c r="D14" s="28">
        <v>43</v>
      </c>
      <c r="E14" s="7"/>
      <c r="F14" s="7"/>
      <c r="G14" s="7"/>
      <c r="H14" s="28">
        <v>73</v>
      </c>
      <c r="I14" s="28">
        <v>0</v>
      </c>
      <c r="J14" s="28">
        <v>0</v>
      </c>
      <c r="K14" s="7"/>
      <c r="L14" s="28">
        <v>73</v>
      </c>
      <c r="M14" s="7"/>
      <c r="N14" s="7"/>
      <c r="O14" s="7"/>
      <c r="P14" s="28">
        <v>9</v>
      </c>
      <c r="Q14" s="28">
        <v>0</v>
      </c>
      <c r="R14" s="28">
        <v>13</v>
      </c>
      <c r="S14" s="28">
        <v>3</v>
      </c>
      <c r="T14" s="28">
        <v>0</v>
      </c>
      <c r="U14" s="28">
        <v>22</v>
      </c>
      <c r="V14" s="28">
        <v>0</v>
      </c>
      <c r="W14" s="28">
        <v>40</v>
      </c>
      <c r="X14" s="7"/>
      <c r="Y14" s="28">
        <v>87</v>
      </c>
      <c r="Z14" s="7"/>
      <c r="AA14" s="7"/>
      <c r="AB14" s="7"/>
      <c r="AC14" s="28">
        <v>29</v>
      </c>
      <c r="AD14" s="7"/>
      <c r="AE14" s="7"/>
      <c r="AF14" s="7"/>
      <c r="AG14" s="28">
        <v>0</v>
      </c>
      <c r="AH14" s="7"/>
      <c r="AI14" s="28">
        <v>0</v>
      </c>
      <c r="AK14" s="27">
        <f t="shared" si="9"/>
        <v>0</v>
      </c>
      <c r="AL14" s="27" t="b">
        <f t="shared" si="10"/>
        <v>1</v>
      </c>
      <c r="AM14" s="53">
        <v>43</v>
      </c>
      <c r="AN14" s="66">
        <v>73</v>
      </c>
      <c r="AO14" s="67">
        <v>0</v>
      </c>
      <c r="AP14" s="68">
        <v>0</v>
      </c>
      <c r="AQ14" s="54">
        <v>73</v>
      </c>
      <c r="AR14" s="66">
        <v>9</v>
      </c>
      <c r="AS14" s="67">
        <v>0</v>
      </c>
      <c r="AT14" s="67">
        <v>13</v>
      </c>
      <c r="AU14" s="67">
        <v>3</v>
      </c>
      <c r="AV14" s="67">
        <v>0</v>
      </c>
      <c r="AW14" s="67">
        <v>22</v>
      </c>
      <c r="AX14" s="67">
        <v>0</v>
      </c>
      <c r="AY14" s="68">
        <v>40</v>
      </c>
      <c r="AZ14" s="54">
        <v>87</v>
      </c>
      <c r="BA14" s="54">
        <v>29</v>
      </c>
      <c r="BB14" s="54">
        <v>0</v>
      </c>
      <c r="BC14" s="54">
        <v>0</v>
      </c>
      <c r="BD14" s="54"/>
      <c r="BE14" s="53">
        <f t="shared" si="11"/>
        <v>0</v>
      </c>
      <c r="BF14" s="88">
        <f t="shared" si="12"/>
        <v>0</v>
      </c>
      <c r="BG14" s="89">
        <f t="shared" si="0"/>
        <v>0</v>
      </c>
      <c r="BH14" s="90">
        <f t="shared" si="1"/>
        <v>0</v>
      </c>
      <c r="BI14" s="53">
        <f t="shared" si="13"/>
        <v>0</v>
      </c>
      <c r="BJ14" s="88">
        <f t="shared" si="14"/>
        <v>0</v>
      </c>
      <c r="BK14" s="89">
        <f t="shared" si="2"/>
        <v>0</v>
      </c>
      <c r="BL14" s="89">
        <f t="shared" si="3"/>
        <v>0</v>
      </c>
      <c r="BM14" s="89">
        <f t="shared" si="4"/>
        <v>0</v>
      </c>
      <c r="BN14" s="89">
        <f t="shared" si="5"/>
        <v>0</v>
      </c>
      <c r="BO14" s="89">
        <f t="shared" si="6"/>
        <v>0</v>
      </c>
      <c r="BP14" s="89">
        <f t="shared" si="7"/>
        <v>0</v>
      </c>
      <c r="BQ14" s="90">
        <f t="shared" si="8"/>
        <v>0</v>
      </c>
      <c r="BR14" s="53">
        <f t="shared" si="15"/>
        <v>0</v>
      </c>
      <c r="BS14" s="53">
        <f t="shared" si="16"/>
        <v>0</v>
      </c>
      <c r="BT14" s="53">
        <f t="shared" si="17"/>
        <v>0</v>
      </c>
      <c r="BU14" s="53">
        <f t="shared" si="18"/>
        <v>0</v>
      </c>
    </row>
    <row r="15" spans="1:73" ht="20.100000000000001" customHeight="1" x14ac:dyDescent="0.2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K15" s="27"/>
      <c r="AL15" s="27"/>
    </row>
    <row r="16" spans="1:73" ht="30" customHeight="1" x14ac:dyDescent="0.2">
      <c r="B16" s="29" t="s">
        <v>0</v>
      </c>
      <c r="C16" s="9"/>
      <c r="D16" s="30">
        <f>SUM(D10:D14)</f>
        <v>469</v>
      </c>
      <c r="E16" s="13"/>
      <c r="F16" s="13"/>
      <c r="G16" s="13"/>
      <c r="H16" s="30">
        <f>SUM(H10:H14)</f>
        <v>314</v>
      </c>
      <c r="I16" s="30">
        <f>SUM(I10:I14)</f>
        <v>0</v>
      </c>
      <c r="J16" s="30">
        <f>SUM(J10:J14)</f>
        <v>0</v>
      </c>
      <c r="K16" s="13"/>
      <c r="L16" s="30">
        <f>SUM(L10:L14)</f>
        <v>314</v>
      </c>
      <c r="M16" s="13"/>
      <c r="N16" s="13"/>
      <c r="O16" s="13"/>
      <c r="P16" s="30">
        <f t="shared" ref="P16:W16" si="19">SUM(P10:P14)</f>
        <v>83</v>
      </c>
      <c r="Q16" s="30">
        <f t="shared" si="19"/>
        <v>41</v>
      </c>
      <c r="R16" s="30">
        <f t="shared" si="19"/>
        <v>29</v>
      </c>
      <c r="S16" s="30">
        <f t="shared" si="19"/>
        <v>19</v>
      </c>
      <c r="T16" s="30">
        <f t="shared" si="19"/>
        <v>0</v>
      </c>
      <c r="U16" s="30">
        <f t="shared" si="19"/>
        <v>79</v>
      </c>
      <c r="V16" s="30">
        <f t="shared" si="19"/>
        <v>0</v>
      </c>
      <c r="W16" s="30">
        <f t="shared" si="19"/>
        <v>146</v>
      </c>
      <c r="X16" s="13"/>
      <c r="Y16" s="30">
        <f>SUM(Y10:Y14)</f>
        <v>397</v>
      </c>
      <c r="Z16" s="13"/>
      <c r="AA16" s="13"/>
      <c r="AB16" s="13"/>
      <c r="AC16" s="30">
        <f>SUM(AC10:AC14)</f>
        <v>386</v>
      </c>
      <c r="AD16" s="13"/>
      <c r="AE16" s="13"/>
      <c r="AF16" s="13"/>
      <c r="AG16" s="30">
        <f>SUM(AG10:AG14)</f>
        <v>0</v>
      </c>
      <c r="AH16" s="13"/>
      <c r="AI16" s="30">
        <f>SUM(AI10:AI14)</f>
        <v>0</v>
      </c>
      <c r="AK16" s="27">
        <f>D16+H16+AG16-Y16-AC16-AI16</f>
        <v>0</v>
      </c>
      <c r="AL16" s="27" t="b">
        <f t="shared" si="10"/>
        <v>1</v>
      </c>
      <c r="AM16" s="53">
        <f t="shared" ref="AM16:BC16" si="20">SUM(AM10:AM14)</f>
        <v>469</v>
      </c>
      <c r="AN16" s="53">
        <f t="shared" si="20"/>
        <v>314</v>
      </c>
      <c r="AO16" s="53">
        <f t="shared" si="20"/>
        <v>0</v>
      </c>
      <c r="AP16" s="53">
        <f t="shared" si="20"/>
        <v>0</v>
      </c>
      <c r="AQ16" s="53">
        <f t="shared" si="20"/>
        <v>314</v>
      </c>
      <c r="AR16" s="53">
        <f t="shared" si="20"/>
        <v>83</v>
      </c>
      <c r="AS16" s="53">
        <f t="shared" si="20"/>
        <v>41</v>
      </c>
      <c r="AT16" s="53">
        <f t="shared" si="20"/>
        <v>29</v>
      </c>
      <c r="AU16" s="53">
        <f t="shared" si="20"/>
        <v>19</v>
      </c>
      <c r="AV16" s="53">
        <f t="shared" si="20"/>
        <v>0</v>
      </c>
      <c r="AW16" s="53">
        <f t="shared" si="20"/>
        <v>79</v>
      </c>
      <c r="AX16" s="53">
        <f t="shared" si="20"/>
        <v>0</v>
      </c>
      <c r="AY16" s="53">
        <f t="shared" si="20"/>
        <v>146</v>
      </c>
      <c r="AZ16" s="53">
        <f t="shared" si="20"/>
        <v>397</v>
      </c>
      <c r="BA16" s="53">
        <f t="shared" si="20"/>
        <v>386</v>
      </c>
      <c r="BB16" s="53">
        <f t="shared" si="20"/>
        <v>0</v>
      </c>
      <c r="BC16" s="53">
        <f t="shared" si="20"/>
        <v>0</v>
      </c>
      <c r="BE16" s="53">
        <f>AM16-D16</f>
        <v>0</v>
      </c>
      <c r="BF16" s="53">
        <f>AN16-H16</f>
        <v>0</v>
      </c>
      <c r="BG16" s="53">
        <f t="shared" ref="BG16:BH16" si="21">AO16-I16</f>
        <v>0</v>
      </c>
      <c r="BH16" s="53">
        <f t="shared" si="21"/>
        <v>0</v>
      </c>
      <c r="BI16" s="53">
        <f>AQ16-L16</f>
        <v>0</v>
      </c>
      <c r="BJ16" s="53">
        <f>AR16-P16</f>
        <v>0</v>
      </c>
      <c r="BK16" s="53">
        <f t="shared" ref="BK16:BQ16" si="22">AS16-Q16</f>
        <v>0</v>
      </c>
      <c r="BL16" s="53">
        <f t="shared" si="22"/>
        <v>0</v>
      </c>
      <c r="BM16" s="53">
        <f t="shared" si="22"/>
        <v>0</v>
      </c>
      <c r="BN16" s="53">
        <f t="shared" si="22"/>
        <v>0</v>
      </c>
      <c r="BO16" s="53">
        <f t="shared" si="22"/>
        <v>0</v>
      </c>
      <c r="BP16" s="53">
        <f t="shared" si="22"/>
        <v>0</v>
      </c>
      <c r="BQ16" s="53">
        <f t="shared" si="22"/>
        <v>0</v>
      </c>
      <c r="BR16" s="53">
        <f>AZ16-Y16</f>
        <v>0</v>
      </c>
      <c r="BS16" s="53">
        <f>BA16-AC16</f>
        <v>0</v>
      </c>
      <c r="BT16" s="53">
        <f>BB16-AG16</f>
        <v>0</v>
      </c>
      <c r="BU16" s="53">
        <f>BC16-AI16</f>
        <v>0</v>
      </c>
    </row>
    <row r="17" spans="1:46" ht="20.100000000000001" customHeight="1" x14ac:dyDescent="0.2"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K17" s="27"/>
    </row>
    <row r="18" spans="1:46" ht="20.100000000000001" customHeight="1" x14ac:dyDescent="0.2"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K18" s="27"/>
    </row>
    <row r="19" spans="1:46" s="1" customFormat="1" ht="19.5" customHeight="1" x14ac:dyDescent="0.25">
      <c r="A19" s="2"/>
      <c r="B19" s="105" t="s">
        <v>52</v>
      </c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L19" s="37"/>
      <c r="AM19" s="37"/>
      <c r="AN19" s="37"/>
      <c r="AO19" s="37"/>
      <c r="AP19" s="37"/>
    </row>
    <row r="20" spans="1:46" ht="20.100000000000001" customHeight="1" x14ac:dyDescent="0.2"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K20" s="27"/>
    </row>
    <row r="21" spans="1:46" ht="45.75" customHeight="1" x14ac:dyDescent="0.2"/>
    <row r="22" spans="1:46" ht="13.5" customHeight="1" x14ac:dyDescent="0.2">
      <c r="A22" s="3" t="s">
        <v>45</v>
      </c>
      <c r="B22" s="4" t="s">
        <v>46</v>
      </c>
      <c r="C22" s="4" t="s">
        <v>43</v>
      </c>
      <c r="D22" s="6" t="s">
        <v>34</v>
      </c>
      <c r="E22" s="6" t="s">
        <v>43</v>
      </c>
      <c r="F22" s="6" t="s">
        <v>43</v>
      </c>
      <c r="G22" s="6" t="s">
        <v>43</v>
      </c>
      <c r="H22" s="6" t="s">
        <v>36</v>
      </c>
      <c r="I22" s="6" t="s">
        <v>37</v>
      </c>
      <c r="J22" s="6" t="s">
        <v>38</v>
      </c>
      <c r="K22" s="6" t="s">
        <v>43</v>
      </c>
      <c r="L22" s="6" t="s">
        <v>4</v>
      </c>
      <c r="M22" s="6" t="s">
        <v>43</v>
      </c>
      <c r="N22" s="6" t="s">
        <v>43</v>
      </c>
      <c r="O22" s="6" t="s">
        <v>43</v>
      </c>
      <c r="P22" s="6" t="s">
        <v>16</v>
      </c>
      <c r="Q22" s="6" t="s">
        <v>5</v>
      </c>
      <c r="R22" s="6" t="s">
        <v>17</v>
      </c>
      <c r="S22" s="6" t="s">
        <v>18</v>
      </c>
      <c r="T22" s="6" t="s">
        <v>19</v>
      </c>
      <c r="U22" s="6" t="s">
        <v>39</v>
      </c>
      <c r="V22" s="6" t="s">
        <v>40</v>
      </c>
      <c r="W22" s="6" t="s">
        <v>22</v>
      </c>
      <c r="X22" s="6" t="s">
        <v>43</v>
      </c>
      <c r="Y22" s="6" t="s">
        <v>6</v>
      </c>
      <c r="Z22" s="6" t="s">
        <v>43</v>
      </c>
      <c r="AA22" s="6" t="s">
        <v>43</v>
      </c>
      <c r="AB22" s="6" t="s">
        <v>43</v>
      </c>
      <c r="AC22" s="6" t="s">
        <v>42</v>
      </c>
      <c r="AD22" s="6" t="s">
        <v>43</v>
      </c>
      <c r="AE22" s="6" t="s">
        <v>43</v>
      </c>
      <c r="AF22" s="6" t="s">
        <v>43</v>
      </c>
      <c r="AG22" s="6" t="s">
        <v>35</v>
      </c>
      <c r="AH22" s="6" t="s">
        <v>43</v>
      </c>
      <c r="AI22" s="6" t="s">
        <v>41</v>
      </c>
      <c r="AJ22" s="38"/>
      <c r="AK22" s="38"/>
    </row>
    <row r="23" spans="1:46" x14ac:dyDescent="0.2">
      <c r="A23" s="3">
        <v>1194</v>
      </c>
      <c r="B23" s="4" t="s">
        <v>47</v>
      </c>
      <c r="D23" s="6">
        <v>43</v>
      </c>
      <c r="H23" s="39">
        <v>60</v>
      </c>
      <c r="I23" s="39">
        <v>0</v>
      </c>
      <c r="J23" s="39">
        <v>0</v>
      </c>
      <c r="L23" s="6">
        <v>60</v>
      </c>
      <c r="P23" s="6">
        <v>18</v>
      </c>
      <c r="Q23" s="6">
        <v>2</v>
      </c>
      <c r="R23" s="6">
        <v>3</v>
      </c>
      <c r="S23" s="6">
        <v>2</v>
      </c>
      <c r="T23" s="6">
        <v>0</v>
      </c>
      <c r="U23" s="6">
        <v>23</v>
      </c>
      <c r="V23" s="6">
        <v>0</v>
      </c>
      <c r="W23" s="6">
        <v>33</v>
      </c>
      <c r="Y23" s="6">
        <v>81</v>
      </c>
      <c r="AC23" s="6">
        <v>22</v>
      </c>
      <c r="AG23" s="6">
        <v>0</v>
      </c>
      <c r="AI23" s="6">
        <v>0</v>
      </c>
      <c r="AJ23" s="37"/>
      <c r="AK23" s="37"/>
    </row>
    <row r="24" spans="1:46" x14ac:dyDescent="0.2">
      <c r="A24" s="3">
        <v>1195</v>
      </c>
      <c r="B24" s="4" t="s">
        <v>48</v>
      </c>
      <c r="D24" s="6">
        <v>157</v>
      </c>
      <c r="H24" s="39">
        <v>73</v>
      </c>
      <c r="I24" s="39">
        <v>0</v>
      </c>
      <c r="J24" s="39">
        <v>0</v>
      </c>
      <c r="L24" s="6">
        <v>73</v>
      </c>
      <c r="P24" s="6">
        <v>15</v>
      </c>
      <c r="Q24" s="6">
        <v>12</v>
      </c>
      <c r="R24" s="6">
        <v>4</v>
      </c>
      <c r="S24" s="6">
        <v>12</v>
      </c>
      <c r="T24" s="6">
        <v>0</v>
      </c>
      <c r="U24" s="6">
        <v>0</v>
      </c>
      <c r="V24" s="6">
        <v>0</v>
      </c>
      <c r="W24" s="6">
        <v>31</v>
      </c>
      <c r="Y24" s="6">
        <v>74</v>
      </c>
      <c r="AC24" s="6">
        <v>156</v>
      </c>
      <c r="AG24" s="6">
        <v>0</v>
      </c>
      <c r="AI24" s="6">
        <v>0</v>
      </c>
      <c r="AJ24" s="37"/>
      <c r="AK24" s="37"/>
    </row>
    <row r="25" spans="1:46" x14ac:dyDescent="0.2">
      <c r="A25" s="3">
        <v>1196</v>
      </c>
      <c r="B25" s="4" t="s">
        <v>49</v>
      </c>
      <c r="D25" s="6">
        <v>173</v>
      </c>
      <c r="H25" s="39">
        <v>58</v>
      </c>
      <c r="I25" s="39">
        <v>0</v>
      </c>
      <c r="J25" s="39">
        <v>0</v>
      </c>
      <c r="L25" s="6">
        <v>58</v>
      </c>
      <c r="P25" s="6">
        <v>26</v>
      </c>
      <c r="Q25" s="6">
        <v>23</v>
      </c>
      <c r="R25" s="6">
        <v>6</v>
      </c>
      <c r="S25" s="6">
        <v>1</v>
      </c>
      <c r="T25" s="6">
        <v>0</v>
      </c>
      <c r="U25" s="6">
        <v>28</v>
      </c>
      <c r="V25" s="6">
        <v>0</v>
      </c>
      <c r="W25" s="6">
        <v>24</v>
      </c>
      <c r="Y25" s="6">
        <v>108</v>
      </c>
      <c r="AC25" s="6">
        <v>123</v>
      </c>
      <c r="AG25" s="6">
        <v>0</v>
      </c>
      <c r="AI25" s="6">
        <v>0</v>
      </c>
      <c r="AJ25" s="37"/>
      <c r="AK25" s="37"/>
    </row>
    <row r="26" spans="1:46" x14ac:dyDescent="0.2">
      <c r="A26" s="3">
        <v>2418</v>
      </c>
      <c r="B26" s="4" t="s">
        <v>50</v>
      </c>
      <c r="D26" s="6">
        <v>53</v>
      </c>
      <c r="H26" s="39">
        <v>50</v>
      </c>
      <c r="I26" s="39">
        <v>0</v>
      </c>
      <c r="J26" s="39">
        <v>0</v>
      </c>
      <c r="L26" s="6">
        <v>50</v>
      </c>
      <c r="P26" s="6">
        <v>15</v>
      </c>
      <c r="Q26" s="6">
        <v>4</v>
      </c>
      <c r="R26" s="6">
        <v>3</v>
      </c>
      <c r="S26" s="6">
        <v>1</v>
      </c>
      <c r="T26" s="6">
        <v>0</v>
      </c>
      <c r="U26" s="6">
        <v>6</v>
      </c>
      <c r="V26" s="6">
        <v>0</v>
      </c>
      <c r="W26" s="6">
        <v>18</v>
      </c>
      <c r="Y26" s="6">
        <v>47</v>
      </c>
      <c r="AC26" s="6">
        <v>56</v>
      </c>
      <c r="AG26" s="6">
        <v>0</v>
      </c>
      <c r="AI26" s="6">
        <v>0</v>
      </c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</row>
    <row r="27" spans="1:46" x14ac:dyDescent="0.2">
      <c r="A27" s="3">
        <v>2419</v>
      </c>
      <c r="B27" s="4" t="s">
        <v>51</v>
      </c>
      <c r="D27" s="6">
        <v>43</v>
      </c>
      <c r="H27" s="39">
        <v>73</v>
      </c>
      <c r="I27" s="39">
        <v>0</v>
      </c>
      <c r="J27" s="39">
        <v>0</v>
      </c>
      <c r="L27" s="6">
        <v>73</v>
      </c>
      <c r="P27" s="6">
        <v>9</v>
      </c>
      <c r="Q27" s="6">
        <v>0</v>
      </c>
      <c r="R27" s="6">
        <v>13</v>
      </c>
      <c r="S27" s="6">
        <v>3</v>
      </c>
      <c r="T27" s="6">
        <v>0</v>
      </c>
      <c r="U27" s="6">
        <v>22</v>
      </c>
      <c r="V27" s="6">
        <v>0</v>
      </c>
      <c r="W27" s="6">
        <v>40</v>
      </c>
      <c r="Y27" s="6">
        <v>87</v>
      </c>
      <c r="AC27" s="6">
        <v>29</v>
      </c>
      <c r="AG27" s="6">
        <v>0</v>
      </c>
      <c r="AI27" s="6">
        <v>0</v>
      </c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</row>
    <row r="28" spans="1:46" ht="15" customHeight="1" x14ac:dyDescent="0.2">
      <c r="D28" s="7">
        <f>D23-D10</f>
        <v>0</v>
      </c>
      <c r="E28" s="7">
        <f t="shared" ref="E28:AI32" si="23">E23-E10</f>
        <v>0</v>
      </c>
      <c r="F28" s="7">
        <f t="shared" si="23"/>
        <v>0</v>
      </c>
      <c r="G28" s="7">
        <f t="shared" si="23"/>
        <v>0</v>
      </c>
      <c r="H28" s="7">
        <f t="shared" si="23"/>
        <v>0</v>
      </c>
      <c r="I28" s="7">
        <f t="shared" si="23"/>
        <v>0</v>
      </c>
      <c r="J28" s="7">
        <f t="shared" si="23"/>
        <v>0</v>
      </c>
      <c r="K28" s="7">
        <f t="shared" si="23"/>
        <v>0</v>
      </c>
      <c r="L28" s="7">
        <f t="shared" si="23"/>
        <v>0</v>
      </c>
      <c r="M28" s="7">
        <f t="shared" si="23"/>
        <v>0</v>
      </c>
      <c r="N28" s="7">
        <f t="shared" si="23"/>
        <v>0</v>
      </c>
      <c r="O28" s="7">
        <f t="shared" si="23"/>
        <v>0</v>
      </c>
      <c r="P28" s="7">
        <f t="shared" si="23"/>
        <v>0</v>
      </c>
      <c r="Q28" s="7">
        <f t="shared" si="23"/>
        <v>0</v>
      </c>
      <c r="R28" s="7">
        <f t="shared" si="23"/>
        <v>0</v>
      </c>
      <c r="S28" s="7">
        <f t="shared" si="23"/>
        <v>0</v>
      </c>
      <c r="T28" s="7">
        <f t="shared" si="23"/>
        <v>0</v>
      </c>
      <c r="U28" s="7">
        <f t="shared" si="23"/>
        <v>0</v>
      </c>
      <c r="V28" s="7">
        <f t="shared" si="23"/>
        <v>0</v>
      </c>
      <c r="W28" s="7">
        <f t="shared" si="23"/>
        <v>0</v>
      </c>
      <c r="X28" s="7">
        <f t="shared" si="23"/>
        <v>0</v>
      </c>
      <c r="Y28" s="7">
        <f t="shared" si="23"/>
        <v>0</v>
      </c>
      <c r="Z28" s="7">
        <f t="shared" si="23"/>
        <v>0</v>
      </c>
      <c r="AA28" s="7">
        <f t="shared" si="23"/>
        <v>0</v>
      </c>
      <c r="AB28" s="7">
        <f t="shared" si="23"/>
        <v>0</v>
      </c>
      <c r="AC28" s="7">
        <f t="shared" si="23"/>
        <v>0</v>
      </c>
      <c r="AD28" s="7">
        <f t="shared" si="23"/>
        <v>0</v>
      </c>
      <c r="AE28" s="7">
        <f t="shared" si="23"/>
        <v>0</v>
      </c>
      <c r="AF28" s="7">
        <f t="shared" si="23"/>
        <v>0</v>
      </c>
      <c r="AG28" s="7">
        <f t="shared" si="23"/>
        <v>0</v>
      </c>
      <c r="AH28" s="7">
        <f t="shared" si="23"/>
        <v>0</v>
      </c>
      <c r="AI28" s="7">
        <f t="shared" si="23"/>
        <v>0</v>
      </c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</row>
    <row r="29" spans="1:46" ht="15" customHeight="1" x14ac:dyDescent="0.2">
      <c r="D29" s="7">
        <f t="shared" ref="D29:S32" si="24">D24-D11</f>
        <v>0</v>
      </c>
      <c r="E29" s="7">
        <f t="shared" si="24"/>
        <v>0</v>
      </c>
      <c r="F29" s="7">
        <f t="shared" si="24"/>
        <v>0</v>
      </c>
      <c r="G29" s="7">
        <f t="shared" si="24"/>
        <v>0</v>
      </c>
      <c r="H29" s="7">
        <f t="shared" si="24"/>
        <v>0</v>
      </c>
      <c r="I29" s="7">
        <f t="shared" si="24"/>
        <v>0</v>
      </c>
      <c r="J29" s="7">
        <f t="shared" si="24"/>
        <v>0</v>
      </c>
      <c r="K29" s="7">
        <f t="shared" si="24"/>
        <v>0</v>
      </c>
      <c r="L29" s="7">
        <f t="shared" si="24"/>
        <v>0</v>
      </c>
      <c r="M29" s="7">
        <f t="shared" si="24"/>
        <v>0</v>
      </c>
      <c r="N29" s="7">
        <f t="shared" si="24"/>
        <v>0</v>
      </c>
      <c r="O29" s="7">
        <f t="shared" si="24"/>
        <v>0</v>
      </c>
      <c r="P29" s="7">
        <f t="shared" si="24"/>
        <v>0</v>
      </c>
      <c r="Q29" s="7">
        <f t="shared" si="24"/>
        <v>0</v>
      </c>
      <c r="R29" s="7">
        <f t="shared" si="24"/>
        <v>0</v>
      </c>
      <c r="S29" s="7">
        <f t="shared" si="24"/>
        <v>0</v>
      </c>
      <c r="T29" s="7">
        <f t="shared" si="23"/>
        <v>0</v>
      </c>
      <c r="U29" s="7">
        <f t="shared" si="23"/>
        <v>0</v>
      </c>
      <c r="V29" s="7">
        <f t="shared" si="23"/>
        <v>0</v>
      </c>
      <c r="W29" s="7">
        <f t="shared" si="23"/>
        <v>0</v>
      </c>
      <c r="X29" s="7">
        <f t="shared" si="23"/>
        <v>0</v>
      </c>
      <c r="Y29" s="7">
        <f t="shared" si="23"/>
        <v>0</v>
      </c>
      <c r="Z29" s="7">
        <f t="shared" si="23"/>
        <v>0</v>
      </c>
      <c r="AA29" s="7">
        <f t="shared" si="23"/>
        <v>0</v>
      </c>
      <c r="AB29" s="7">
        <f t="shared" si="23"/>
        <v>0</v>
      </c>
      <c r="AC29" s="7">
        <f t="shared" si="23"/>
        <v>0</v>
      </c>
      <c r="AD29" s="7">
        <f t="shared" si="23"/>
        <v>0</v>
      </c>
      <c r="AE29" s="7">
        <f t="shared" si="23"/>
        <v>0</v>
      </c>
      <c r="AF29" s="7">
        <f t="shared" si="23"/>
        <v>0</v>
      </c>
      <c r="AG29" s="7">
        <f t="shared" si="23"/>
        <v>0</v>
      </c>
      <c r="AH29" s="7">
        <f t="shared" si="23"/>
        <v>0</v>
      </c>
      <c r="AI29" s="7">
        <f t="shared" si="23"/>
        <v>0</v>
      </c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</row>
    <row r="30" spans="1:46" ht="15" customHeight="1" x14ac:dyDescent="0.2">
      <c r="D30" s="7">
        <f t="shared" si="24"/>
        <v>0</v>
      </c>
      <c r="E30" s="7">
        <f t="shared" si="23"/>
        <v>0</v>
      </c>
      <c r="F30" s="7">
        <f t="shared" si="23"/>
        <v>0</v>
      </c>
      <c r="G30" s="7">
        <f t="shared" si="23"/>
        <v>0</v>
      </c>
      <c r="H30" s="7">
        <f t="shared" si="23"/>
        <v>0</v>
      </c>
      <c r="I30" s="7">
        <f t="shared" si="23"/>
        <v>0</v>
      </c>
      <c r="J30" s="7">
        <f t="shared" si="23"/>
        <v>0</v>
      </c>
      <c r="K30" s="7">
        <f t="shared" si="23"/>
        <v>0</v>
      </c>
      <c r="L30" s="7">
        <f t="shared" si="23"/>
        <v>0</v>
      </c>
      <c r="M30" s="7">
        <f t="shared" si="23"/>
        <v>0</v>
      </c>
      <c r="N30" s="7">
        <f t="shared" si="23"/>
        <v>0</v>
      </c>
      <c r="O30" s="7">
        <f t="shared" si="23"/>
        <v>0</v>
      </c>
      <c r="P30" s="7">
        <f t="shared" si="23"/>
        <v>0</v>
      </c>
      <c r="Q30" s="7">
        <f t="shared" si="23"/>
        <v>0</v>
      </c>
      <c r="R30" s="7">
        <f t="shared" si="23"/>
        <v>0</v>
      </c>
      <c r="S30" s="7">
        <f t="shared" si="23"/>
        <v>0</v>
      </c>
      <c r="T30" s="7">
        <f t="shared" si="23"/>
        <v>0</v>
      </c>
      <c r="U30" s="7">
        <f t="shared" si="23"/>
        <v>0</v>
      </c>
      <c r="V30" s="7">
        <f t="shared" si="23"/>
        <v>0</v>
      </c>
      <c r="W30" s="7">
        <f t="shared" si="23"/>
        <v>0</v>
      </c>
      <c r="X30" s="7">
        <f t="shared" si="23"/>
        <v>0</v>
      </c>
      <c r="Y30" s="7">
        <f t="shared" si="23"/>
        <v>0</v>
      </c>
      <c r="Z30" s="7">
        <f t="shared" si="23"/>
        <v>0</v>
      </c>
      <c r="AA30" s="7">
        <f t="shared" si="23"/>
        <v>0</v>
      </c>
      <c r="AB30" s="7">
        <f t="shared" si="23"/>
        <v>0</v>
      </c>
      <c r="AC30" s="7">
        <f t="shared" si="23"/>
        <v>0</v>
      </c>
      <c r="AD30" s="7">
        <f t="shared" si="23"/>
        <v>0</v>
      </c>
      <c r="AE30" s="7">
        <f t="shared" si="23"/>
        <v>0</v>
      </c>
      <c r="AF30" s="7">
        <f t="shared" si="23"/>
        <v>0</v>
      </c>
      <c r="AG30" s="7">
        <f t="shared" si="23"/>
        <v>0</v>
      </c>
      <c r="AH30" s="7">
        <f t="shared" si="23"/>
        <v>0</v>
      </c>
      <c r="AI30" s="7">
        <f t="shared" si="23"/>
        <v>0</v>
      </c>
    </row>
    <row r="31" spans="1:46" x14ac:dyDescent="0.2">
      <c r="D31" s="7">
        <f t="shared" si="24"/>
        <v>0</v>
      </c>
      <c r="E31" s="7">
        <f t="shared" si="23"/>
        <v>0</v>
      </c>
      <c r="F31" s="7">
        <f t="shared" si="23"/>
        <v>0</v>
      </c>
      <c r="G31" s="7">
        <f t="shared" si="23"/>
        <v>0</v>
      </c>
      <c r="H31" s="7">
        <f t="shared" si="23"/>
        <v>0</v>
      </c>
      <c r="I31" s="7">
        <f t="shared" si="23"/>
        <v>0</v>
      </c>
      <c r="J31" s="7">
        <f t="shared" si="23"/>
        <v>0</v>
      </c>
      <c r="K31" s="7">
        <f t="shared" si="23"/>
        <v>0</v>
      </c>
      <c r="L31" s="7">
        <f t="shared" si="23"/>
        <v>0</v>
      </c>
      <c r="M31" s="7">
        <f t="shared" si="23"/>
        <v>0</v>
      </c>
      <c r="N31" s="7">
        <f t="shared" si="23"/>
        <v>0</v>
      </c>
      <c r="O31" s="7">
        <f t="shared" si="23"/>
        <v>0</v>
      </c>
      <c r="P31" s="7">
        <f t="shared" si="23"/>
        <v>0</v>
      </c>
      <c r="Q31" s="7">
        <f t="shared" si="23"/>
        <v>0</v>
      </c>
      <c r="R31" s="7">
        <f t="shared" si="23"/>
        <v>0</v>
      </c>
      <c r="S31" s="7">
        <f t="shared" si="23"/>
        <v>0</v>
      </c>
      <c r="T31" s="7">
        <f t="shared" si="23"/>
        <v>0</v>
      </c>
      <c r="U31" s="7">
        <f t="shared" si="23"/>
        <v>0</v>
      </c>
      <c r="V31" s="7">
        <f t="shared" si="23"/>
        <v>0</v>
      </c>
      <c r="W31" s="7">
        <f t="shared" si="23"/>
        <v>0</v>
      </c>
      <c r="X31" s="7">
        <f t="shared" si="23"/>
        <v>0</v>
      </c>
      <c r="Y31" s="7">
        <f t="shared" si="23"/>
        <v>0</v>
      </c>
      <c r="Z31" s="7">
        <f t="shared" si="23"/>
        <v>0</v>
      </c>
      <c r="AA31" s="7">
        <f t="shared" si="23"/>
        <v>0</v>
      </c>
      <c r="AB31" s="7">
        <f t="shared" si="23"/>
        <v>0</v>
      </c>
      <c r="AC31" s="7">
        <f t="shared" si="23"/>
        <v>0</v>
      </c>
      <c r="AD31" s="7">
        <f t="shared" si="23"/>
        <v>0</v>
      </c>
      <c r="AE31" s="7">
        <f t="shared" si="23"/>
        <v>0</v>
      </c>
      <c r="AF31" s="7">
        <f t="shared" si="23"/>
        <v>0</v>
      </c>
      <c r="AG31" s="7">
        <f t="shared" si="23"/>
        <v>0</v>
      </c>
      <c r="AH31" s="7">
        <f t="shared" si="23"/>
        <v>0</v>
      </c>
      <c r="AI31" s="7">
        <f t="shared" si="23"/>
        <v>0</v>
      </c>
    </row>
    <row r="32" spans="1:46" x14ac:dyDescent="0.2">
      <c r="D32" s="7">
        <f t="shared" si="24"/>
        <v>0</v>
      </c>
      <c r="E32" s="7">
        <f t="shared" si="23"/>
        <v>0</v>
      </c>
      <c r="F32" s="7">
        <f t="shared" si="23"/>
        <v>0</v>
      </c>
      <c r="G32" s="7">
        <f t="shared" si="23"/>
        <v>0</v>
      </c>
      <c r="H32" s="7">
        <f t="shared" si="23"/>
        <v>0</v>
      </c>
      <c r="I32" s="7">
        <f t="shared" si="23"/>
        <v>0</v>
      </c>
      <c r="J32" s="7">
        <f t="shared" si="23"/>
        <v>0</v>
      </c>
      <c r="K32" s="7">
        <f t="shared" si="23"/>
        <v>0</v>
      </c>
      <c r="L32" s="7">
        <f t="shared" si="23"/>
        <v>0</v>
      </c>
      <c r="M32" s="7">
        <f t="shared" si="23"/>
        <v>0</v>
      </c>
      <c r="N32" s="7">
        <f t="shared" si="23"/>
        <v>0</v>
      </c>
      <c r="O32" s="7">
        <f t="shared" si="23"/>
        <v>0</v>
      </c>
      <c r="P32" s="7">
        <f t="shared" si="23"/>
        <v>0</v>
      </c>
      <c r="Q32" s="7">
        <f t="shared" si="23"/>
        <v>0</v>
      </c>
      <c r="R32" s="7">
        <f t="shared" si="23"/>
        <v>0</v>
      </c>
      <c r="S32" s="7">
        <f t="shared" si="23"/>
        <v>0</v>
      </c>
      <c r="T32" s="7">
        <f t="shared" si="23"/>
        <v>0</v>
      </c>
      <c r="U32" s="7">
        <f t="shared" si="23"/>
        <v>0</v>
      </c>
      <c r="V32" s="7">
        <f t="shared" si="23"/>
        <v>0</v>
      </c>
      <c r="W32" s="7">
        <f t="shared" si="23"/>
        <v>0</v>
      </c>
      <c r="X32" s="7">
        <f t="shared" si="23"/>
        <v>0</v>
      </c>
      <c r="Y32" s="7">
        <f t="shared" si="23"/>
        <v>0</v>
      </c>
      <c r="Z32" s="7">
        <f t="shared" si="23"/>
        <v>0</v>
      </c>
      <c r="AA32" s="7">
        <f t="shared" si="23"/>
        <v>0</v>
      </c>
      <c r="AB32" s="7">
        <f t="shared" si="23"/>
        <v>0</v>
      </c>
      <c r="AC32" s="7">
        <f t="shared" si="23"/>
        <v>0</v>
      </c>
      <c r="AD32" s="7">
        <f t="shared" si="23"/>
        <v>0</v>
      </c>
      <c r="AE32" s="7">
        <f t="shared" si="23"/>
        <v>0</v>
      </c>
      <c r="AF32" s="7">
        <f t="shared" si="23"/>
        <v>0</v>
      </c>
      <c r="AG32" s="7">
        <f t="shared" si="23"/>
        <v>0</v>
      </c>
      <c r="AH32" s="7">
        <f t="shared" si="23"/>
        <v>0</v>
      </c>
      <c r="AI32" s="7">
        <f t="shared" si="23"/>
        <v>0</v>
      </c>
    </row>
  </sheetData>
  <mergeCells count="8">
    <mergeCell ref="B20:AI20"/>
    <mergeCell ref="B2:AC2"/>
    <mergeCell ref="B3:AC3"/>
    <mergeCell ref="D5:AC5"/>
    <mergeCell ref="I6:J6"/>
    <mergeCell ref="B17:AI17"/>
    <mergeCell ref="B18:AI18"/>
    <mergeCell ref="B19:AI19"/>
  </mergeCells>
  <printOptions horizontalCentered="1"/>
  <pageMargins left="0.98425196850393704" right="0.39370078740157483" top="0.98425196850393704" bottom="0.98425196850393704" header="0.98425196850393704" footer="0.98425196850393704"/>
  <pageSetup paperSize="5" scale="46" fitToHeight="13" orientation="landscape" horizontalDpi="4294967294" verticalDpi="4294967294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20"/>
  <sheetViews>
    <sheetView view="pageBreakPreview" zoomScale="60" zoomScaleNormal="70" workbookViewId="0">
      <pane ySplit="3" topLeftCell="A4" activePane="bottomLeft" state="frozen"/>
      <selection activeCell="B4" sqref="B4"/>
      <selection pane="bottomLeft" activeCell="AV17" sqref="AV17"/>
    </sheetView>
  </sheetViews>
  <sheetFormatPr baseColWidth="10" defaultColWidth="11.42578125" defaultRowHeight="15" x14ac:dyDescent="0.2"/>
  <cols>
    <col min="1" max="1" width="12.7109375" style="3" customWidth="1"/>
    <col min="2" max="2" width="55.7109375" style="4" customWidth="1"/>
    <col min="3" max="3" width="5.7109375" style="4" customWidth="1"/>
    <col min="4" max="4" width="12.7109375" style="6" customWidth="1"/>
    <col min="5" max="7" width="1.7109375" style="6" customWidth="1"/>
    <col min="8" max="8" width="12.7109375" style="6" customWidth="1"/>
    <col min="9" max="9" width="19.140625" style="6" customWidth="1"/>
    <col min="10" max="10" width="23.140625" style="6" customWidth="1"/>
    <col min="11" max="11" width="1.7109375" style="6" customWidth="1"/>
    <col min="12" max="12" width="12.7109375" style="6" customWidth="1"/>
    <col min="13" max="15" width="1.7109375" style="6" customWidth="1"/>
    <col min="16" max="16" width="14.42578125" style="6" customWidth="1"/>
    <col min="17" max="17" width="12" style="6" customWidth="1"/>
    <col min="18" max="18" width="21.28515625" style="6" customWidth="1"/>
    <col min="19" max="19" width="20.85546875" style="6" customWidth="1"/>
    <col min="20" max="20" width="18.28515625" style="6" customWidth="1"/>
    <col min="21" max="21" width="14.140625" style="6" customWidth="1"/>
    <col min="22" max="22" width="19.85546875" style="6" customWidth="1"/>
    <col min="23" max="23" width="12.7109375" style="6" customWidth="1"/>
    <col min="24" max="24" width="1.7109375" style="6" customWidth="1"/>
    <col min="25" max="25" width="12.7109375" style="6" customWidth="1"/>
    <col min="26" max="28" width="1.7109375" style="6" customWidth="1"/>
    <col min="29" max="29" width="12.7109375" style="6" customWidth="1"/>
    <col min="30" max="32" width="1.7109375" style="6" customWidth="1"/>
    <col min="33" max="33" width="12.7109375" style="6" customWidth="1"/>
    <col min="34" max="34" width="1.7109375" style="6" customWidth="1"/>
    <col min="35" max="35" width="12.7109375" style="6" customWidth="1"/>
    <col min="36" max="36" width="11.42578125" style="10"/>
    <col min="37" max="37" width="0" style="10" hidden="1" customWidth="1"/>
    <col min="38" max="38" width="14" style="10" hidden="1" customWidth="1"/>
    <col min="39" max="39" width="7" style="10" bestFit="1" customWidth="1"/>
    <col min="40" max="40" width="6.28515625" style="10" bestFit="1" customWidth="1"/>
    <col min="41" max="42" width="2.7109375" style="10" bestFit="1" customWidth="1"/>
    <col min="43" max="44" width="6.28515625" style="10" bestFit="1" customWidth="1"/>
    <col min="45" max="47" width="5.140625" style="10" bestFit="1" customWidth="1"/>
    <col min="48" max="48" width="2.7109375" style="10" bestFit="1" customWidth="1"/>
    <col min="49" max="49" width="6.28515625" style="10" bestFit="1" customWidth="1"/>
    <col min="50" max="50" width="4" style="10" bestFit="1" customWidth="1"/>
    <col min="51" max="52" width="6.28515625" style="10" bestFit="1" customWidth="1"/>
    <col min="53" max="53" width="7.5703125" style="10" bestFit="1" customWidth="1"/>
    <col min="54" max="55" width="2.7109375" style="10" bestFit="1" customWidth="1"/>
    <col min="56" max="56" width="11.42578125" style="10"/>
    <col min="57" max="79" width="5.7109375" style="10" customWidth="1"/>
    <col min="80" max="16384" width="11.42578125" style="10"/>
  </cols>
  <sheetData>
    <row r="1" spans="1:73" s="17" customFormat="1" ht="15.75" thickBot="1" x14ac:dyDescent="0.25">
      <c r="A1" s="3"/>
      <c r="B1" s="14"/>
      <c r="C1" s="15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</row>
    <row r="2" spans="1:73" s="17" customFormat="1" ht="54.95" customHeight="1" x14ac:dyDescent="0.2">
      <c r="A2" s="3"/>
      <c r="B2" s="100" t="s">
        <v>25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40"/>
      <c r="AE2" s="40"/>
      <c r="AF2" s="40"/>
      <c r="AG2" s="40"/>
      <c r="AH2" s="40"/>
      <c r="AI2" s="40"/>
    </row>
    <row r="3" spans="1:73" s="17" customFormat="1" ht="39.950000000000003" customHeight="1" thickBot="1" x14ac:dyDescent="0.25">
      <c r="A3" s="3"/>
      <c r="B3" s="102" t="s">
        <v>44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41"/>
      <c r="AE3" s="41"/>
      <c r="AF3" s="41"/>
      <c r="AG3" s="41"/>
      <c r="AH3" s="41"/>
      <c r="AI3" s="41"/>
    </row>
    <row r="4" spans="1:73" s="17" customFormat="1" ht="15" customHeight="1" x14ac:dyDescent="0.2">
      <c r="A4" s="3"/>
      <c r="B4" s="18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</row>
    <row r="5" spans="1:73" s="17" customFormat="1" ht="30" customHeight="1" x14ac:dyDescent="0.25">
      <c r="A5" s="3"/>
      <c r="B5" s="20"/>
      <c r="C5" s="21"/>
      <c r="D5" s="103" t="s">
        <v>27</v>
      </c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42"/>
      <c r="AE5" s="42"/>
      <c r="AF5" s="42"/>
      <c r="AG5" s="42"/>
      <c r="AH5" s="42"/>
      <c r="AI5" s="42"/>
    </row>
    <row r="6" spans="1:73" s="17" customFormat="1" ht="30" customHeight="1" thickBot="1" x14ac:dyDescent="0.3">
      <c r="A6" s="3"/>
      <c r="B6" s="20"/>
      <c r="C6" s="21"/>
      <c r="D6" s="35"/>
      <c r="E6" s="35"/>
      <c r="F6" s="35"/>
      <c r="G6" s="35"/>
      <c r="H6" s="35"/>
      <c r="I6" s="104" t="s">
        <v>3</v>
      </c>
      <c r="J6" s="104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42"/>
      <c r="AE6" s="42"/>
      <c r="AF6" s="42"/>
      <c r="AG6" s="42"/>
      <c r="AH6" s="42"/>
      <c r="AI6" s="42"/>
    </row>
    <row r="7" spans="1:73" s="17" customFormat="1" ht="50.1" customHeight="1" thickBot="1" x14ac:dyDescent="0.25">
      <c r="A7" s="3"/>
      <c r="B7" s="22" t="s">
        <v>26</v>
      </c>
      <c r="C7" s="36"/>
      <c r="D7" s="24" t="s">
        <v>1</v>
      </c>
      <c r="E7" s="45"/>
      <c r="F7" s="45"/>
      <c r="G7" s="45"/>
      <c r="H7" s="24" t="s">
        <v>2</v>
      </c>
      <c r="I7" s="34" t="s">
        <v>23</v>
      </c>
      <c r="J7" s="34" t="s">
        <v>24</v>
      </c>
      <c r="K7" s="45"/>
      <c r="L7" s="24" t="s">
        <v>4</v>
      </c>
      <c r="M7" s="45"/>
      <c r="N7" s="45"/>
      <c r="O7" s="45"/>
      <c r="P7" s="24" t="s">
        <v>16</v>
      </c>
      <c r="Q7" s="24" t="s">
        <v>5</v>
      </c>
      <c r="R7" s="24" t="s">
        <v>17</v>
      </c>
      <c r="S7" s="24" t="s">
        <v>18</v>
      </c>
      <c r="T7" s="24" t="s">
        <v>19</v>
      </c>
      <c r="U7" s="24" t="s">
        <v>20</v>
      </c>
      <c r="V7" s="24" t="s">
        <v>21</v>
      </c>
      <c r="W7" s="24" t="s">
        <v>22</v>
      </c>
      <c r="X7" s="45"/>
      <c r="Y7" s="24" t="s">
        <v>6</v>
      </c>
      <c r="Z7" s="45"/>
      <c r="AA7" s="45"/>
      <c r="AB7" s="45"/>
      <c r="AC7" s="47" t="s">
        <v>7</v>
      </c>
      <c r="AD7" s="44"/>
      <c r="AE7" s="44"/>
      <c r="AF7" s="44"/>
      <c r="AG7" s="47" t="s">
        <v>30</v>
      </c>
      <c r="AH7" s="48"/>
      <c r="AI7" s="47" t="s">
        <v>31</v>
      </c>
    </row>
    <row r="8" spans="1:73" s="17" customFormat="1" ht="20.100000000000001" customHeight="1" x14ac:dyDescent="0.2">
      <c r="A8" s="2"/>
      <c r="B8" s="5"/>
      <c r="C8" s="2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</row>
    <row r="9" spans="1:73" s="17" customFormat="1" ht="13.5" customHeight="1" x14ac:dyDescent="0.2">
      <c r="A9" s="3"/>
      <c r="B9" s="31"/>
      <c r="C9" s="4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6"/>
      <c r="AD9" s="6"/>
      <c r="AE9" s="6"/>
      <c r="AF9" s="6"/>
      <c r="AG9" s="6"/>
      <c r="AH9" s="6"/>
      <c r="AI9" s="6"/>
    </row>
    <row r="10" spans="1:73" ht="35.1" customHeight="1" x14ac:dyDescent="0.2">
      <c r="B10" s="32" t="s">
        <v>13</v>
      </c>
      <c r="D10" s="28">
        <f>SIPE!D10+SD!D10+SE!D10+SM!D10</f>
        <v>3243</v>
      </c>
      <c r="E10" s="7"/>
      <c r="F10" s="7"/>
      <c r="G10" s="7"/>
      <c r="H10" s="28">
        <f>SIPE!H10+SD!H10+SE!H10+SM!H10</f>
        <v>709</v>
      </c>
      <c r="I10" s="28">
        <f>SIPE!I10+SD!I10+SE!I10+SM!I10</f>
        <v>0</v>
      </c>
      <c r="J10" s="28">
        <f>SIPE!J10+SD!J10+SE!J10+SM!J10</f>
        <v>0</v>
      </c>
      <c r="K10" s="7">
        <v>0</v>
      </c>
      <c r="L10" s="28">
        <f>SIPE!L10+SD!L10+SE!L10+SM!L10</f>
        <v>709</v>
      </c>
      <c r="M10" s="7"/>
      <c r="N10" s="7"/>
      <c r="O10" s="7"/>
      <c r="P10" s="28">
        <f>SIPE!P10+SD!P10+SE!P10+SM!P10</f>
        <v>385</v>
      </c>
      <c r="Q10" s="28">
        <f>SIPE!Q10+SD!Q10+SE!Q10+SM!Q10</f>
        <v>10</v>
      </c>
      <c r="R10" s="28">
        <f>SIPE!R10+SD!R10+SE!R10+SM!R10</f>
        <v>25</v>
      </c>
      <c r="S10" s="28">
        <f>SIPE!S10+SD!S10+SE!S10+SM!S10</f>
        <v>36</v>
      </c>
      <c r="T10" s="28">
        <f>SIPE!T10+SD!T10+SE!T10+SM!T10</f>
        <v>0</v>
      </c>
      <c r="U10" s="28">
        <f>SIPE!U10+SD!U10+SE!U10+SM!U10</f>
        <v>253</v>
      </c>
      <c r="V10" s="28">
        <f>SIPE!V10+SD!V10+SE!V10+SM!V10</f>
        <v>24</v>
      </c>
      <c r="W10" s="28">
        <f>SIPE!W10+SD!W10+SE!W10+SM!W10</f>
        <v>661</v>
      </c>
      <c r="X10" s="7"/>
      <c r="Y10" s="28">
        <f>SIPE!Y10+SD!Y10+SE!Y10+SM!Y10</f>
        <v>1394</v>
      </c>
      <c r="Z10" s="7"/>
      <c r="AA10" s="7"/>
      <c r="AB10" s="7"/>
      <c r="AC10" s="28">
        <f>SIPE!AC10+SD!AC10+SE!AC10+SM!AC10</f>
        <v>2557</v>
      </c>
      <c r="AD10" s="7"/>
      <c r="AE10" s="7"/>
      <c r="AF10" s="7"/>
      <c r="AG10" s="28">
        <f>SIPE!AG10+SD!AG10+SE!AG10+SM!AG10</f>
        <v>0</v>
      </c>
      <c r="AH10" s="7"/>
      <c r="AI10" s="28">
        <f>SIPE!AI10+SD!AI10+SE!AI10+SM!AI10</f>
        <v>1</v>
      </c>
      <c r="AK10" s="27">
        <f>D10+H10+AG10-Y10-AC10-AI10</f>
        <v>0</v>
      </c>
      <c r="AL10" s="27" t="b">
        <f>SUM(P10:W10)=Y10</f>
        <v>1</v>
      </c>
      <c r="AM10" s="53">
        <f>SIPE!AM10+SD!AM10+SE!AM10+SM!AM10</f>
        <v>3243</v>
      </c>
      <c r="AN10" s="94">
        <f>SIPE!AN10+SD!AO10+SE!AN10+SM!AN10</f>
        <v>709</v>
      </c>
      <c r="AO10" s="95">
        <f>SIPE!AO10+SD!AP10+SE!AO10+SM!AO10</f>
        <v>0</v>
      </c>
      <c r="AP10" s="96">
        <f>SIPE!AP10+SD!AQ10+SE!AP10+SM!AP10</f>
        <v>0</v>
      </c>
      <c r="AQ10" s="54">
        <f>SIPE!AQ10+SD!AS10+SE!AQ10+SM!AQ10</f>
        <v>709</v>
      </c>
      <c r="AR10" s="94">
        <f>SIPE!AR10+SD!AU10+SE!AR10+SM!AR10</f>
        <v>385</v>
      </c>
      <c r="AS10" s="95">
        <f>SIPE!AS10+SD!AV10+SE!AS10+SM!AS10</f>
        <v>10</v>
      </c>
      <c r="AT10" s="95">
        <f>SIPE!AT10+SD!AW10+SE!AT10+SM!AT10</f>
        <v>25</v>
      </c>
      <c r="AU10" s="95">
        <f>SIPE!AU10+SD!AX10+SE!AU10+SM!AU10</f>
        <v>36</v>
      </c>
      <c r="AV10" s="95">
        <f>SIPE!AV10+SD!AY10+SE!AV10+SM!AV10</f>
        <v>0</v>
      </c>
      <c r="AW10" s="95">
        <f>SIPE!AW10+SD!AZ10+SE!AW10+SM!AW10</f>
        <v>253</v>
      </c>
      <c r="AX10" s="95">
        <f>SIPE!AX10+SD!BA10+SE!AX10+SM!AX10</f>
        <v>24</v>
      </c>
      <c r="AY10" s="96">
        <f>SIPE!AY10+SD!BB10+SE!AY10+SM!AY10</f>
        <v>661</v>
      </c>
      <c r="AZ10" s="54">
        <f>SIPE!AZ10+SD!BD10+SE!AZ10+SM!AZ10</f>
        <v>1394</v>
      </c>
      <c r="BA10" s="54">
        <f>SIPE!BA10+SD!BF10+SE!BA10+SM!BA10</f>
        <v>2557</v>
      </c>
      <c r="BB10" s="54">
        <f>SIPE!BB10+SD!BH10+SE!BB10+SM!BB10</f>
        <v>0</v>
      </c>
      <c r="BC10" s="54">
        <f>SIPE!BC10+SD!BJ10+SE!BC10+SM!BC10</f>
        <v>1</v>
      </c>
      <c r="BE10" s="27">
        <f>AM10-D10</f>
        <v>0</v>
      </c>
      <c r="BF10" s="76">
        <f>AN10-H10</f>
        <v>0</v>
      </c>
      <c r="BG10" s="77">
        <f t="shared" ref="BG10:BG14" si="0">AO10-I10</f>
        <v>0</v>
      </c>
      <c r="BH10" s="78">
        <f t="shared" ref="BH10:BH14" si="1">AP10-J10</f>
        <v>0</v>
      </c>
      <c r="BI10" s="27">
        <f>AQ10-L10</f>
        <v>0</v>
      </c>
      <c r="BJ10" s="76">
        <f>AR10-P10</f>
        <v>0</v>
      </c>
      <c r="BK10" s="77">
        <f t="shared" ref="BK10:BK14" si="2">AS10-Q10</f>
        <v>0</v>
      </c>
      <c r="BL10" s="77">
        <f t="shared" ref="BL10:BL14" si="3">AT10-R10</f>
        <v>0</v>
      </c>
      <c r="BM10" s="77">
        <f t="shared" ref="BM10:BM14" si="4">AU10-S10</f>
        <v>0</v>
      </c>
      <c r="BN10" s="77">
        <f t="shared" ref="BN10:BN14" si="5">AV10-T10</f>
        <v>0</v>
      </c>
      <c r="BO10" s="77">
        <f t="shared" ref="BO10:BO14" si="6">AW10-U10</f>
        <v>0</v>
      </c>
      <c r="BP10" s="77">
        <f t="shared" ref="BP10:BP14" si="7">AX10-V10</f>
        <v>0</v>
      </c>
      <c r="BQ10" s="78">
        <f t="shared" ref="BQ10:BQ14" si="8">AY10-W10</f>
        <v>0</v>
      </c>
      <c r="BR10" s="27">
        <f>AZ10-Y10</f>
        <v>0</v>
      </c>
      <c r="BS10" s="27">
        <f>BA10-AC10</f>
        <v>0</v>
      </c>
      <c r="BT10" s="27">
        <f>BB10-AG10</f>
        <v>0</v>
      </c>
      <c r="BU10" s="27">
        <f>BC10-AI10</f>
        <v>0</v>
      </c>
    </row>
    <row r="11" spans="1:73" ht="35.1" customHeight="1" x14ac:dyDescent="0.2">
      <c r="B11" s="31" t="s">
        <v>14</v>
      </c>
      <c r="D11" s="7">
        <f>SIPE!D11+SD!D11+SE!D11+SM!D11</f>
        <v>3611</v>
      </c>
      <c r="E11" s="7"/>
      <c r="F11" s="7"/>
      <c r="G11" s="7"/>
      <c r="H11" s="7">
        <f>SIPE!H11+SD!H11+SE!H11+SM!H11</f>
        <v>834</v>
      </c>
      <c r="I11" s="7">
        <f>SIPE!I11+SD!I11+SE!I11+SM!I11</f>
        <v>0</v>
      </c>
      <c r="J11" s="7">
        <f>SIPE!J11+SD!J11+SE!J11+SM!J11</f>
        <v>0</v>
      </c>
      <c r="K11" s="7">
        <v>0</v>
      </c>
      <c r="L11" s="7">
        <f>SIPE!L11+SD!L11+SE!L11+SM!L11</f>
        <v>834</v>
      </c>
      <c r="M11" s="7"/>
      <c r="N11" s="7"/>
      <c r="O11" s="7"/>
      <c r="P11" s="7">
        <f>SIPE!P11+SD!P11+SE!P11+SM!P11</f>
        <v>170</v>
      </c>
      <c r="Q11" s="7">
        <f>SIPE!Q11+SD!Q11+SE!Q11+SM!Q11</f>
        <v>84</v>
      </c>
      <c r="R11" s="7">
        <f>SIPE!R11+SD!R11+SE!R11+SM!R11</f>
        <v>85</v>
      </c>
      <c r="S11" s="7">
        <f>SIPE!S11+SD!S11+SE!S11+SM!S11</f>
        <v>27</v>
      </c>
      <c r="T11" s="7">
        <f>SIPE!T11+SD!T11+SE!T11+SM!T11</f>
        <v>0</v>
      </c>
      <c r="U11" s="7">
        <f>SIPE!U11+SD!U11+SE!U11+SM!U11</f>
        <v>226</v>
      </c>
      <c r="V11" s="7">
        <f>SIPE!V11+SD!V11+SE!V11+SM!V11</f>
        <v>14</v>
      </c>
      <c r="W11" s="7">
        <f>SIPE!W11+SD!W11+SE!W11+SM!W11</f>
        <v>369</v>
      </c>
      <c r="X11" s="7"/>
      <c r="Y11" s="7">
        <f>(SIPE!Y11+SD!Y11+SE!Y11+SM!Y11)</f>
        <v>975</v>
      </c>
      <c r="Z11" s="7"/>
      <c r="AA11" s="7"/>
      <c r="AB11" s="7"/>
      <c r="AC11" s="7">
        <f>SIPE!AC11+SD!AC11+SE!AC11+SM!AC11</f>
        <v>3465</v>
      </c>
      <c r="AD11" s="7"/>
      <c r="AE11" s="7"/>
      <c r="AF11" s="7"/>
      <c r="AG11" s="7">
        <f>SIPE!AG11+SD!AG11+SE!AG11+SM!AG11</f>
        <v>0</v>
      </c>
      <c r="AH11" s="7"/>
      <c r="AI11" s="7">
        <f>SIPE!AI11+SD!AI11+SE!AI11+SM!AI11</f>
        <v>5</v>
      </c>
      <c r="AK11" s="27">
        <f t="shared" ref="AK11:AK16" si="9">D11+H11+AG11-Y11-AC11-AI11</f>
        <v>0</v>
      </c>
      <c r="AL11" s="27" t="b">
        <f t="shared" ref="AL11:AL16" si="10">SUM(P11:W11)=Y11</f>
        <v>1</v>
      </c>
      <c r="AM11" s="53">
        <f>SIPE!AM11+SD!AM11+SE!AM11+SM!AM11</f>
        <v>3611</v>
      </c>
      <c r="AN11" s="58">
        <f>SIPE!AN11+SD!AO11+SE!AN11+SM!AN11</f>
        <v>834</v>
      </c>
      <c r="AO11" s="54">
        <f>SIPE!AO11+SD!AP11+SE!AO11+SM!AO11</f>
        <v>0</v>
      </c>
      <c r="AP11" s="93">
        <f>SIPE!AP11+SD!AQ11+SE!AP11+SM!AP11</f>
        <v>0</v>
      </c>
      <c r="AQ11" s="54">
        <f>SIPE!AQ11+SD!AS11+SE!AQ11+SM!AQ11</f>
        <v>834</v>
      </c>
      <c r="AR11" s="58">
        <f>SIPE!AR11+SD!AU11+SE!AR11+SM!AR11</f>
        <v>170</v>
      </c>
      <c r="AS11" s="54">
        <f>SIPE!AS11+SD!AV11+SE!AS11+SM!AS11</f>
        <v>84</v>
      </c>
      <c r="AT11" s="54">
        <f>SIPE!AT11+SD!AW11+SE!AT11+SM!AT11</f>
        <v>85</v>
      </c>
      <c r="AU11" s="54">
        <f>SIPE!AU11+SD!AX11+SE!AU11+SM!AU11</f>
        <v>27</v>
      </c>
      <c r="AV11" s="54">
        <f>SIPE!AV11+SD!AY11+SE!AV11+SM!AV11</f>
        <v>0</v>
      </c>
      <c r="AW11" s="54">
        <f>SIPE!AW11+SD!AZ11+SE!AW11+SM!AW11</f>
        <v>226</v>
      </c>
      <c r="AX11" s="54">
        <f>SIPE!AX11+SD!BA11+SE!AX11+SM!AX11</f>
        <v>14</v>
      </c>
      <c r="AY11" s="93">
        <f>SIPE!AY11+SD!BB11+SE!AY11+SM!AY11</f>
        <v>369</v>
      </c>
      <c r="AZ11" s="54">
        <f>SIPE!AZ11+SD!BD11+SE!AZ11+SM!AZ11</f>
        <v>975</v>
      </c>
      <c r="BA11" s="54">
        <f>SIPE!BA11+SD!BF11+SE!BA11+SM!BA11</f>
        <v>3465</v>
      </c>
      <c r="BB11" s="54">
        <f>SIPE!BB11+SD!BH11+SE!BB11+SM!BB11</f>
        <v>0</v>
      </c>
      <c r="BC11" s="54">
        <f>SIPE!BC11+SD!BJ11+SE!BC11+SM!BC11</f>
        <v>5</v>
      </c>
      <c r="BE11" s="27">
        <f t="shared" ref="BE11:BE14" si="11">AM11-D11</f>
        <v>0</v>
      </c>
      <c r="BF11" s="79">
        <f t="shared" ref="BF11:BF14" si="12">AN11-H11</f>
        <v>0</v>
      </c>
      <c r="BG11" s="27">
        <f t="shared" si="0"/>
        <v>0</v>
      </c>
      <c r="BH11" s="80">
        <f t="shared" si="1"/>
        <v>0</v>
      </c>
      <c r="BI11" s="27">
        <f t="shared" ref="BI11:BI14" si="13">AQ11-L11</f>
        <v>0</v>
      </c>
      <c r="BJ11" s="79">
        <f t="shared" ref="BJ11:BJ14" si="14">AR11-P11</f>
        <v>0</v>
      </c>
      <c r="BK11" s="27">
        <f t="shared" si="2"/>
        <v>0</v>
      </c>
      <c r="BL11" s="27">
        <f t="shared" si="3"/>
        <v>0</v>
      </c>
      <c r="BM11" s="27">
        <f t="shared" si="4"/>
        <v>0</v>
      </c>
      <c r="BN11" s="27">
        <f t="shared" si="5"/>
        <v>0</v>
      </c>
      <c r="BO11" s="27">
        <f t="shared" si="6"/>
        <v>0</v>
      </c>
      <c r="BP11" s="27">
        <f t="shared" si="7"/>
        <v>0</v>
      </c>
      <c r="BQ11" s="80">
        <f t="shared" si="8"/>
        <v>0</v>
      </c>
      <c r="BR11" s="27">
        <f t="shared" ref="BR11:BR14" si="15">AZ11-Y11</f>
        <v>0</v>
      </c>
      <c r="BS11" s="27">
        <f t="shared" ref="BS11:BS14" si="16">BA11-AC11</f>
        <v>0</v>
      </c>
      <c r="BT11" s="27">
        <f t="shared" ref="BT11:BT14" si="17">BB11-AG11</f>
        <v>0</v>
      </c>
      <c r="BU11" s="27">
        <f t="shared" ref="BU11:BU14" si="18">BC11-AI11</f>
        <v>0</v>
      </c>
    </row>
    <row r="12" spans="1:73" ht="35.1" customHeight="1" x14ac:dyDescent="0.2">
      <c r="B12" s="32" t="s">
        <v>12</v>
      </c>
      <c r="D12" s="28">
        <f>SIPE!D12+SD!D12+SE!D12+SM!D12</f>
        <v>4174</v>
      </c>
      <c r="E12" s="7"/>
      <c r="F12" s="7"/>
      <c r="G12" s="7"/>
      <c r="H12" s="28">
        <f>SIPE!H12+SD!H12+SE!H12+SM!H12</f>
        <v>706</v>
      </c>
      <c r="I12" s="28">
        <f>SIPE!I12+SD!I12+SE!I12+SM!I12</f>
        <v>0</v>
      </c>
      <c r="J12" s="28">
        <f>SIPE!J12+SD!J12+SE!J12+SM!J12</f>
        <v>0</v>
      </c>
      <c r="K12" s="7"/>
      <c r="L12" s="28">
        <f>SIPE!L12+SD!L12+SE!L12+SM!L12</f>
        <v>706</v>
      </c>
      <c r="M12" s="7"/>
      <c r="N12" s="7"/>
      <c r="O12" s="7"/>
      <c r="P12" s="28">
        <f>SIPE!P12+SD!P12+SE!P12+SM!P12</f>
        <v>288</v>
      </c>
      <c r="Q12" s="28">
        <f>SIPE!Q12+SD!Q12+SE!Q12+SM!Q12</f>
        <v>120</v>
      </c>
      <c r="R12" s="28">
        <f>SIPE!R12+SD!R12+SE!R12+SM!R12</f>
        <v>56</v>
      </c>
      <c r="S12" s="28">
        <f>SIPE!S12+SD!S12+SE!S12+SM!S12</f>
        <v>20</v>
      </c>
      <c r="T12" s="28">
        <f>SIPE!T12+SD!T12+SE!T12+SM!T12</f>
        <v>0</v>
      </c>
      <c r="U12" s="28">
        <f>SIPE!U12+SD!U12+SE!U12+SM!U12</f>
        <v>418</v>
      </c>
      <c r="V12" s="28">
        <f>SIPE!V12+SD!V12+SE!V12+SM!V12</f>
        <v>12</v>
      </c>
      <c r="W12" s="28">
        <f>SIPE!W12+SD!W12+SE!W12+SM!W12</f>
        <v>560</v>
      </c>
      <c r="X12" s="7"/>
      <c r="Y12" s="28">
        <f>(SIPE!Y12+SD!Y12+SE!Y12+SM!Y12)</f>
        <v>1474</v>
      </c>
      <c r="Z12" s="7"/>
      <c r="AA12" s="7"/>
      <c r="AB12" s="7"/>
      <c r="AC12" s="28">
        <f>SIPE!AC12+SD!AC12+SE!AC12+SM!AC12</f>
        <v>3406</v>
      </c>
      <c r="AD12" s="7"/>
      <c r="AE12" s="7"/>
      <c r="AF12" s="7"/>
      <c r="AG12" s="28">
        <f>SIPE!AG12+SD!AG12+SE!AG12+SM!AG12</f>
        <v>0</v>
      </c>
      <c r="AH12" s="7"/>
      <c r="AI12" s="28">
        <f>SIPE!AI12+SD!AI12+SE!AI12+SM!AI12</f>
        <v>0</v>
      </c>
      <c r="AK12" s="27">
        <f t="shared" si="9"/>
        <v>0</v>
      </c>
      <c r="AL12" s="27" t="b">
        <f t="shared" si="10"/>
        <v>1</v>
      </c>
      <c r="AM12" s="53">
        <f>SIPE!AM12+SD!AM12+SE!AM12+SM!AM12</f>
        <v>4174</v>
      </c>
      <c r="AN12" s="58">
        <f>SIPE!AN12+SD!AO12+SE!AN12+SM!AN12</f>
        <v>706</v>
      </c>
      <c r="AO12" s="54">
        <f>SIPE!AO12+SD!AP12+SE!AO12+SM!AO12</f>
        <v>0</v>
      </c>
      <c r="AP12" s="93">
        <f>SIPE!AP12+SD!AQ12+SE!AP12+SM!AP12</f>
        <v>0</v>
      </c>
      <c r="AQ12" s="54">
        <f>SIPE!AQ12+SD!AS12+SE!AQ12+SM!AQ12</f>
        <v>706</v>
      </c>
      <c r="AR12" s="58">
        <f>SIPE!AR12+SD!AU12+SE!AR12+SM!AR12</f>
        <v>288</v>
      </c>
      <c r="AS12" s="54">
        <f>SIPE!AS12+SD!AV12+SE!AS12+SM!AS12</f>
        <v>120</v>
      </c>
      <c r="AT12" s="54">
        <f>SIPE!AT12+SD!AW12+SE!AT12+SM!AT12</f>
        <v>56</v>
      </c>
      <c r="AU12" s="54">
        <f>SIPE!AU12+SD!AX12+SE!AU12+SM!AU12</f>
        <v>20</v>
      </c>
      <c r="AV12" s="54">
        <f>SIPE!AV12+SD!AY12+SE!AV12+SM!AV12</f>
        <v>0</v>
      </c>
      <c r="AW12" s="54">
        <f>SIPE!AW12+SD!AZ12+SE!AW12+SM!AW12</f>
        <v>418</v>
      </c>
      <c r="AX12" s="54">
        <f>SIPE!AX12+SD!BA12+SE!AX12+SM!AX12</f>
        <v>12</v>
      </c>
      <c r="AY12" s="93">
        <f>SIPE!AY12+SD!BB12+SE!AY12+SM!AY12</f>
        <v>560</v>
      </c>
      <c r="AZ12" s="54">
        <f>SIPE!AZ12+SD!BD12+SE!AZ12+SM!AZ12</f>
        <v>1474</v>
      </c>
      <c r="BA12" s="54">
        <f>SIPE!BA12+SD!BF12+SE!BA12+SM!BA12</f>
        <v>3406</v>
      </c>
      <c r="BB12" s="54">
        <f>SIPE!BB12+SD!BH12+SE!BB12+SM!BB12</f>
        <v>0</v>
      </c>
      <c r="BC12" s="54">
        <f>SIPE!BC12+SD!BJ12+SE!BC12+SM!BC12</f>
        <v>0</v>
      </c>
      <c r="BE12" s="27">
        <f t="shared" si="11"/>
        <v>0</v>
      </c>
      <c r="BF12" s="79">
        <f t="shared" si="12"/>
        <v>0</v>
      </c>
      <c r="BG12" s="27">
        <f t="shared" si="0"/>
        <v>0</v>
      </c>
      <c r="BH12" s="80">
        <f t="shared" si="1"/>
        <v>0</v>
      </c>
      <c r="BI12" s="27">
        <f t="shared" si="13"/>
        <v>0</v>
      </c>
      <c r="BJ12" s="79">
        <f t="shared" si="14"/>
        <v>0</v>
      </c>
      <c r="BK12" s="27">
        <f t="shared" si="2"/>
        <v>0</v>
      </c>
      <c r="BL12" s="27">
        <f t="shared" si="3"/>
        <v>0</v>
      </c>
      <c r="BM12" s="27">
        <f t="shared" si="4"/>
        <v>0</v>
      </c>
      <c r="BN12" s="27">
        <f t="shared" si="5"/>
        <v>0</v>
      </c>
      <c r="BO12" s="27">
        <f t="shared" si="6"/>
        <v>0</v>
      </c>
      <c r="BP12" s="27">
        <f t="shared" si="7"/>
        <v>0</v>
      </c>
      <c r="BQ12" s="80">
        <f t="shared" si="8"/>
        <v>0</v>
      </c>
      <c r="BR12" s="27">
        <f t="shared" si="15"/>
        <v>0</v>
      </c>
      <c r="BS12" s="27">
        <f t="shared" si="16"/>
        <v>0</v>
      </c>
      <c r="BT12" s="27">
        <f t="shared" si="17"/>
        <v>0</v>
      </c>
      <c r="BU12" s="27">
        <f t="shared" si="18"/>
        <v>0</v>
      </c>
    </row>
    <row r="13" spans="1:73" ht="35.1" customHeight="1" x14ac:dyDescent="0.2">
      <c r="B13" s="31" t="s">
        <v>32</v>
      </c>
      <c r="D13" s="7">
        <f>SIPE!D13+SD!D13+SE!D13+SM!D13</f>
        <v>2319</v>
      </c>
      <c r="E13" s="7"/>
      <c r="F13" s="7"/>
      <c r="G13" s="7"/>
      <c r="H13" s="7">
        <f>SIPE!H13+SD!H13+SE!H13+SM!H13</f>
        <v>719</v>
      </c>
      <c r="I13" s="7">
        <f>SIPE!I13+SD!I13+SE!I13+SM!I13</f>
        <v>0</v>
      </c>
      <c r="J13" s="7">
        <f>SIPE!J13+SD!J13+SE!J13+SM!J13</f>
        <v>0</v>
      </c>
      <c r="K13" s="7"/>
      <c r="L13" s="7">
        <f>SIPE!L13+SD!L13+SE!L13+SM!L13</f>
        <v>719</v>
      </c>
      <c r="M13" s="7"/>
      <c r="N13" s="7"/>
      <c r="O13" s="7"/>
      <c r="P13" s="7">
        <f>SIPE!P13+SD!P13+SE!P13+SM!P13</f>
        <v>256</v>
      </c>
      <c r="Q13" s="7">
        <f>SIPE!Q13+SD!Q13+SE!Q13+SM!Q13</f>
        <v>25</v>
      </c>
      <c r="R13" s="7">
        <f>SIPE!R13+SD!R13+SE!R13+SM!R13</f>
        <v>36</v>
      </c>
      <c r="S13" s="7">
        <f>SIPE!S13+SD!S13+SE!S13+SM!S13</f>
        <v>4</v>
      </c>
      <c r="T13" s="7">
        <f>SIPE!T13+SD!T13+SE!T13+SM!T13</f>
        <v>0</v>
      </c>
      <c r="U13" s="7">
        <f>SIPE!U13+SD!U13+SE!U13+SM!U13</f>
        <v>307</v>
      </c>
      <c r="V13" s="7">
        <f>SIPE!V13+SD!V13+SE!V13+SM!V13</f>
        <v>5</v>
      </c>
      <c r="W13" s="7">
        <f>SIPE!W13+SD!W13+SE!W13+SM!W13</f>
        <v>332</v>
      </c>
      <c r="X13" s="7"/>
      <c r="Y13" s="7">
        <f>(SIPE!Y13+SD!Y13+SE!Y13+SM!Y13)</f>
        <v>965</v>
      </c>
      <c r="Z13" s="7"/>
      <c r="AA13" s="7"/>
      <c r="AB13" s="7"/>
      <c r="AC13" s="7">
        <f>SIPE!AC13+SD!AC13+SE!AC13+SM!AC13</f>
        <v>2073</v>
      </c>
      <c r="AD13" s="7"/>
      <c r="AE13" s="7"/>
      <c r="AF13" s="7"/>
      <c r="AG13" s="7">
        <f>SIPE!AG13+SD!AG13+SE!AG13+SM!AG13</f>
        <v>0</v>
      </c>
      <c r="AH13" s="7"/>
      <c r="AI13" s="7">
        <f>SIPE!AI13+SD!AI13+SE!AI13+SM!AI13</f>
        <v>0</v>
      </c>
      <c r="AK13" s="27">
        <f t="shared" si="9"/>
        <v>0</v>
      </c>
      <c r="AL13" s="27" t="b">
        <f t="shared" si="10"/>
        <v>1</v>
      </c>
      <c r="AM13" s="53">
        <f>SIPE!AM13+SD!AM13+SE!AM13+SM!AM13</f>
        <v>2319</v>
      </c>
      <c r="AN13" s="58">
        <f>SIPE!AN13+SD!AO13+SE!AN13+SM!AN13</f>
        <v>719</v>
      </c>
      <c r="AO13" s="54">
        <f>SIPE!AO13+SD!AP13+SE!AO13+SM!AO13</f>
        <v>0</v>
      </c>
      <c r="AP13" s="93">
        <f>SIPE!AP13+SD!AQ13+SE!AP13+SM!AP13</f>
        <v>0</v>
      </c>
      <c r="AQ13" s="54">
        <f>SIPE!AQ13+SD!AS13+SE!AQ13+SM!AQ13</f>
        <v>719</v>
      </c>
      <c r="AR13" s="58">
        <f>SIPE!AR13+SD!AU13+SE!AR13+SM!AR13</f>
        <v>256</v>
      </c>
      <c r="AS13" s="54">
        <f>SIPE!AS13+SD!AV13+SE!AS13+SM!AS13</f>
        <v>25</v>
      </c>
      <c r="AT13" s="54">
        <f>SIPE!AT13+SD!AW13+SE!AT13+SM!AT13</f>
        <v>36</v>
      </c>
      <c r="AU13" s="54">
        <f>SIPE!AU13+SD!AX13+SE!AU13+SM!AU13</f>
        <v>4</v>
      </c>
      <c r="AV13" s="54">
        <f>SIPE!AV13+SD!AY13+SE!AV13+SM!AV13</f>
        <v>0</v>
      </c>
      <c r="AW13" s="54">
        <f>SIPE!AW13+SD!AZ13+SE!AW13+SM!AW13</f>
        <v>307</v>
      </c>
      <c r="AX13" s="54">
        <f>SIPE!AX13+SD!BA13+SE!AX13+SM!AX13</f>
        <v>5</v>
      </c>
      <c r="AY13" s="93">
        <f>SIPE!AY13+SD!BB13+SE!AY13+SM!AY13</f>
        <v>332</v>
      </c>
      <c r="AZ13" s="54">
        <f>SIPE!AZ13+SD!BD13+SE!AZ13+SM!AZ13</f>
        <v>965</v>
      </c>
      <c r="BA13" s="54">
        <f>SIPE!BA13+SD!BF13+SE!BA13+SM!BA13</f>
        <v>2073</v>
      </c>
      <c r="BB13" s="54">
        <f>SIPE!BB13+SD!BH13+SE!BB13+SM!BB13</f>
        <v>0</v>
      </c>
      <c r="BC13" s="54">
        <f>SIPE!BC13+SD!BJ13+SE!BC13+SM!BC13</f>
        <v>0</v>
      </c>
      <c r="BE13" s="27">
        <f t="shared" si="11"/>
        <v>0</v>
      </c>
      <c r="BF13" s="79">
        <f t="shared" si="12"/>
        <v>0</v>
      </c>
      <c r="BG13" s="27">
        <f t="shared" si="0"/>
        <v>0</v>
      </c>
      <c r="BH13" s="80">
        <f t="shared" si="1"/>
        <v>0</v>
      </c>
      <c r="BI13" s="27">
        <f t="shared" si="13"/>
        <v>0</v>
      </c>
      <c r="BJ13" s="79">
        <f t="shared" si="14"/>
        <v>0</v>
      </c>
      <c r="BK13" s="27">
        <f t="shared" si="2"/>
        <v>0</v>
      </c>
      <c r="BL13" s="27">
        <f t="shared" si="3"/>
        <v>0</v>
      </c>
      <c r="BM13" s="27">
        <f t="shared" si="4"/>
        <v>0</v>
      </c>
      <c r="BN13" s="27">
        <f t="shared" si="5"/>
        <v>0</v>
      </c>
      <c r="BO13" s="27">
        <f t="shared" si="6"/>
        <v>0</v>
      </c>
      <c r="BP13" s="27">
        <f t="shared" si="7"/>
        <v>0</v>
      </c>
      <c r="BQ13" s="80">
        <f t="shared" si="8"/>
        <v>0</v>
      </c>
      <c r="BR13" s="27">
        <f t="shared" si="15"/>
        <v>0</v>
      </c>
      <c r="BS13" s="27">
        <f t="shared" si="16"/>
        <v>0</v>
      </c>
      <c r="BT13" s="27">
        <f t="shared" si="17"/>
        <v>0</v>
      </c>
      <c r="BU13" s="27">
        <f t="shared" si="18"/>
        <v>0</v>
      </c>
    </row>
    <row r="14" spans="1:73" ht="35.1" customHeight="1" x14ac:dyDescent="0.2">
      <c r="B14" s="32" t="s">
        <v>33</v>
      </c>
      <c r="D14" s="28">
        <f>SIPE!D14+SD!D14+SE!D14+SM!D14</f>
        <v>2478</v>
      </c>
      <c r="E14" s="7"/>
      <c r="F14" s="7"/>
      <c r="G14" s="7"/>
      <c r="H14" s="28">
        <f>SIPE!H14+SD!H14+SE!H14+SM!H14</f>
        <v>839</v>
      </c>
      <c r="I14" s="28">
        <f>SIPE!I14+SD!I14+SE!I14+SM!I14</f>
        <v>0</v>
      </c>
      <c r="J14" s="28">
        <f>SIPE!J14+SD!J14+SE!J14+SM!J14</f>
        <v>0</v>
      </c>
      <c r="K14" s="7"/>
      <c r="L14" s="28">
        <f>SIPE!L14+SD!L14+SE!L14+SM!L14</f>
        <v>839</v>
      </c>
      <c r="M14" s="7"/>
      <c r="N14" s="7"/>
      <c r="O14" s="7"/>
      <c r="P14" s="28">
        <f>SIPE!P14+SD!P14+SE!P14+SM!P14</f>
        <v>122</v>
      </c>
      <c r="Q14" s="28">
        <f>SIPE!Q14+SD!Q14+SE!Q14+SM!Q14</f>
        <v>1</v>
      </c>
      <c r="R14" s="28">
        <f>SIPE!R14+SD!R14+SE!R14+SM!R14</f>
        <v>95</v>
      </c>
      <c r="S14" s="28">
        <f>SIPE!S14+SD!S14+SE!S14+SM!S14</f>
        <v>34</v>
      </c>
      <c r="T14" s="28">
        <f>SIPE!T14+SD!T14+SE!T14+SM!T14</f>
        <v>1</v>
      </c>
      <c r="U14" s="28">
        <f>SIPE!U14+SD!U14+SE!U14+SM!U14</f>
        <v>469</v>
      </c>
      <c r="V14" s="28">
        <f>SIPE!V14+SD!V14+SE!V14+SM!V14</f>
        <v>0</v>
      </c>
      <c r="W14" s="28">
        <f>SIPE!W14+SD!W14+SE!W14+SM!W14</f>
        <v>691</v>
      </c>
      <c r="X14" s="7"/>
      <c r="Y14" s="28">
        <f>(SIPE!Y14+SD!Y14+SE!Y14+SM!Y14)-0</f>
        <v>1413</v>
      </c>
      <c r="Z14" s="7"/>
      <c r="AA14" s="7"/>
      <c r="AB14" s="7"/>
      <c r="AC14" s="28">
        <f>SIPE!AC14+SD!AC14+SE!AC14+SM!AC14</f>
        <v>1902</v>
      </c>
      <c r="AD14" s="7"/>
      <c r="AE14" s="7"/>
      <c r="AF14" s="7"/>
      <c r="AG14" s="28">
        <f>SIPE!AG14+SD!AG14+SE!AG14+SM!AG14</f>
        <v>0</v>
      </c>
      <c r="AH14" s="7"/>
      <c r="AI14" s="28">
        <f>SIPE!AI14+SD!AI14+SE!AI14+SM!AI14</f>
        <v>2</v>
      </c>
      <c r="AK14" s="27">
        <f t="shared" si="9"/>
        <v>0</v>
      </c>
      <c r="AL14" s="27" t="b">
        <f t="shared" si="10"/>
        <v>1</v>
      </c>
      <c r="AM14" s="53">
        <f>SIPE!AM14+SD!AM14+SE!AM14+SM!AM14</f>
        <v>2478</v>
      </c>
      <c r="AN14" s="58">
        <f>SIPE!AN14+SD!AO14+SE!AN14+SM!AN14</f>
        <v>839</v>
      </c>
      <c r="AO14" s="54">
        <f>SIPE!AO14+SD!AP14+SE!AO14+SM!AO14</f>
        <v>0</v>
      </c>
      <c r="AP14" s="93">
        <f>SIPE!AP14+SD!AQ14+SE!AP14+SM!AP14</f>
        <v>0</v>
      </c>
      <c r="AQ14" s="54">
        <f>SIPE!AQ14+SD!AS14+SE!AQ14+SM!AQ14</f>
        <v>839</v>
      </c>
      <c r="AR14" s="58">
        <f>SIPE!AR14+SD!AU14+SE!AR14+SM!AR14</f>
        <v>122</v>
      </c>
      <c r="AS14" s="54">
        <f>SIPE!AS14+SD!AV14+SE!AS14+SM!AS14</f>
        <v>1</v>
      </c>
      <c r="AT14" s="54">
        <f>SIPE!AT14+SD!AW14+SE!AT14+SM!AT14</f>
        <v>95</v>
      </c>
      <c r="AU14" s="54">
        <f>SIPE!AU14+SD!AX14+SE!AU14+SM!AU14</f>
        <v>34</v>
      </c>
      <c r="AV14" s="54">
        <f>SIPE!AV14+SD!AY14+SE!AV14+SM!AV14</f>
        <v>1</v>
      </c>
      <c r="AW14" s="54">
        <f>SIPE!AW14+SD!AZ14+SE!AW14+SM!AW14</f>
        <v>469</v>
      </c>
      <c r="AX14" s="54">
        <f>SIPE!AX14+SD!BA14+SE!AX14+SM!AX14</f>
        <v>0</v>
      </c>
      <c r="AY14" s="93">
        <f>SIPE!AY14+SD!BB14+SE!AY14+SM!AY14</f>
        <v>691</v>
      </c>
      <c r="AZ14" s="54">
        <f>SIPE!AZ14+SD!BD14+SE!AZ14+SM!AZ14</f>
        <v>1413</v>
      </c>
      <c r="BA14" s="54">
        <f>SIPE!BA14+SD!BF14+SE!BA14+SM!BA14</f>
        <v>1902</v>
      </c>
      <c r="BB14" s="54">
        <f>SIPE!BB14+SD!BH14+SE!BB14+SM!BB14</f>
        <v>0</v>
      </c>
      <c r="BC14" s="54">
        <f>SIPE!BC14+SD!BJ14+SE!BC14+SM!BC14</f>
        <v>2</v>
      </c>
      <c r="BE14" s="27">
        <f t="shared" si="11"/>
        <v>0</v>
      </c>
      <c r="BF14" s="79">
        <f t="shared" si="12"/>
        <v>0</v>
      </c>
      <c r="BG14" s="27">
        <f t="shared" si="0"/>
        <v>0</v>
      </c>
      <c r="BH14" s="80">
        <f t="shared" si="1"/>
        <v>0</v>
      </c>
      <c r="BI14" s="27">
        <f t="shared" si="13"/>
        <v>0</v>
      </c>
      <c r="BJ14" s="79">
        <f t="shared" si="14"/>
        <v>0</v>
      </c>
      <c r="BK14" s="27">
        <f t="shared" si="2"/>
        <v>0</v>
      </c>
      <c r="BL14" s="27">
        <f t="shared" si="3"/>
        <v>0</v>
      </c>
      <c r="BM14" s="27">
        <f t="shared" si="4"/>
        <v>0</v>
      </c>
      <c r="BN14" s="27">
        <f t="shared" si="5"/>
        <v>0</v>
      </c>
      <c r="BO14" s="27">
        <f t="shared" si="6"/>
        <v>0</v>
      </c>
      <c r="BP14" s="27">
        <f t="shared" si="7"/>
        <v>0</v>
      </c>
      <c r="BQ14" s="80">
        <f t="shared" si="8"/>
        <v>0</v>
      </c>
      <c r="BR14" s="27">
        <f t="shared" si="15"/>
        <v>0</v>
      </c>
      <c r="BS14" s="27">
        <f t="shared" si="16"/>
        <v>0</v>
      </c>
      <c r="BT14" s="27">
        <f t="shared" si="17"/>
        <v>0</v>
      </c>
      <c r="BU14" s="27">
        <f t="shared" si="18"/>
        <v>0</v>
      </c>
    </row>
    <row r="15" spans="1:73" ht="20.100000000000001" customHeight="1" x14ac:dyDescent="0.2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K15" s="27"/>
      <c r="AL15" s="27"/>
      <c r="AM15" s="54"/>
      <c r="AN15" s="58"/>
      <c r="AO15" s="54"/>
      <c r="AP15" s="93"/>
      <c r="AQ15" s="54"/>
      <c r="AR15" s="58"/>
      <c r="AS15" s="54"/>
      <c r="AT15" s="54"/>
      <c r="AU15" s="54"/>
      <c r="AV15" s="54"/>
      <c r="AW15" s="54"/>
      <c r="AX15" s="54"/>
      <c r="AY15" s="93"/>
      <c r="AZ15" s="54"/>
      <c r="BA15" s="54"/>
      <c r="BB15" s="54"/>
      <c r="BC15" s="54"/>
      <c r="BF15" s="91"/>
      <c r="BH15" s="92"/>
      <c r="BJ15" s="91"/>
      <c r="BQ15" s="92"/>
    </row>
    <row r="16" spans="1:73" ht="30" customHeight="1" x14ac:dyDescent="0.2">
      <c r="B16" s="29" t="s">
        <v>0</v>
      </c>
      <c r="C16" s="9"/>
      <c r="D16" s="30">
        <f>SUM(D10:D14)</f>
        <v>15825</v>
      </c>
      <c r="E16" s="13"/>
      <c r="F16" s="13"/>
      <c r="G16" s="13"/>
      <c r="H16" s="30">
        <f>SUM(H10:H14)</f>
        <v>3807</v>
      </c>
      <c r="I16" s="30">
        <f>SUM(I10:I14)</f>
        <v>0</v>
      </c>
      <c r="J16" s="30">
        <f>SUM(J10:J14)</f>
        <v>0</v>
      </c>
      <c r="K16" s="13"/>
      <c r="L16" s="30">
        <f>SUM(L10:L14)</f>
        <v>3807</v>
      </c>
      <c r="M16" s="13"/>
      <c r="N16" s="13"/>
      <c r="O16" s="13"/>
      <c r="P16" s="30">
        <f t="shared" ref="P16:W16" si="19">SUM(P10:P14)</f>
        <v>1221</v>
      </c>
      <c r="Q16" s="30">
        <f t="shared" si="19"/>
        <v>240</v>
      </c>
      <c r="R16" s="30">
        <f t="shared" si="19"/>
        <v>297</v>
      </c>
      <c r="S16" s="30">
        <f t="shared" si="19"/>
        <v>121</v>
      </c>
      <c r="T16" s="30">
        <f t="shared" si="19"/>
        <v>1</v>
      </c>
      <c r="U16" s="30">
        <f t="shared" si="19"/>
        <v>1673</v>
      </c>
      <c r="V16" s="30">
        <f t="shared" si="19"/>
        <v>55</v>
      </c>
      <c r="W16" s="30">
        <f t="shared" si="19"/>
        <v>2613</v>
      </c>
      <c r="X16" s="13"/>
      <c r="Y16" s="30">
        <f>SUM(Y10:Y14)</f>
        <v>6221</v>
      </c>
      <c r="Z16" s="13"/>
      <c r="AA16" s="13"/>
      <c r="AB16" s="13"/>
      <c r="AC16" s="30">
        <f>SUM(AC10:AC14)</f>
        <v>13403</v>
      </c>
      <c r="AD16" s="13"/>
      <c r="AE16" s="13"/>
      <c r="AF16" s="13"/>
      <c r="AG16" s="30">
        <f>SUM(AG10:AG14)</f>
        <v>0</v>
      </c>
      <c r="AH16" s="13"/>
      <c r="AI16" s="30">
        <f>SUM(AI10:AI14)</f>
        <v>8</v>
      </c>
      <c r="AK16" s="27">
        <f t="shared" si="9"/>
        <v>0</v>
      </c>
      <c r="AL16" s="27" t="b">
        <f t="shared" si="10"/>
        <v>1</v>
      </c>
      <c r="AM16" s="53">
        <f t="shared" ref="AM16:AR16" si="20">SUM(AM10:AM14)</f>
        <v>15825</v>
      </c>
      <c r="AN16" s="66">
        <f t="shared" si="20"/>
        <v>3807</v>
      </c>
      <c r="AO16" s="67">
        <f t="shared" si="20"/>
        <v>0</v>
      </c>
      <c r="AP16" s="68">
        <f t="shared" si="20"/>
        <v>0</v>
      </c>
      <c r="AQ16" s="54">
        <f t="shared" si="20"/>
        <v>3807</v>
      </c>
      <c r="AR16" s="66">
        <f t="shared" si="20"/>
        <v>1221</v>
      </c>
      <c r="AS16" s="67">
        <f t="shared" ref="AS16:AY16" si="21">SUM(AS10:AS14)</f>
        <v>240</v>
      </c>
      <c r="AT16" s="67">
        <f t="shared" si="21"/>
        <v>297</v>
      </c>
      <c r="AU16" s="67">
        <f t="shared" si="21"/>
        <v>121</v>
      </c>
      <c r="AV16" s="67">
        <f t="shared" si="21"/>
        <v>1</v>
      </c>
      <c r="AW16" s="67">
        <f t="shared" si="21"/>
        <v>1673</v>
      </c>
      <c r="AX16" s="67">
        <f t="shared" si="21"/>
        <v>55</v>
      </c>
      <c r="AY16" s="68">
        <f t="shared" si="21"/>
        <v>2613</v>
      </c>
      <c r="AZ16" s="54">
        <f>SUM(AZ10:AZ14)</f>
        <v>6221</v>
      </c>
      <c r="BA16" s="54">
        <f>SUM(BA10:BA14)</f>
        <v>13403</v>
      </c>
      <c r="BB16" s="54">
        <f>SUM(BB10:BB14)</f>
        <v>0</v>
      </c>
      <c r="BC16" s="54">
        <f>SUM(BC10:BC14)</f>
        <v>8</v>
      </c>
      <c r="BE16" s="27">
        <f>AM16-D16</f>
        <v>0</v>
      </c>
      <c r="BF16" s="81">
        <f>AN16-H16</f>
        <v>0</v>
      </c>
      <c r="BG16" s="82">
        <f t="shared" ref="BG16:BH16" si="22">AO16-I16</f>
        <v>0</v>
      </c>
      <c r="BH16" s="83">
        <f t="shared" si="22"/>
        <v>0</v>
      </c>
      <c r="BI16" s="27">
        <f>AQ16-L16</f>
        <v>0</v>
      </c>
      <c r="BJ16" s="81">
        <f>AR16-P16</f>
        <v>0</v>
      </c>
      <c r="BK16" s="82">
        <f t="shared" ref="BK16:BQ16" si="23">AS16-Q16</f>
        <v>0</v>
      </c>
      <c r="BL16" s="82">
        <f t="shared" si="23"/>
        <v>0</v>
      </c>
      <c r="BM16" s="82">
        <f t="shared" si="23"/>
        <v>0</v>
      </c>
      <c r="BN16" s="82">
        <f t="shared" si="23"/>
        <v>0</v>
      </c>
      <c r="BO16" s="82">
        <f t="shared" si="23"/>
        <v>0</v>
      </c>
      <c r="BP16" s="82">
        <f t="shared" si="23"/>
        <v>0</v>
      </c>
      <c r="BQ16" s="83">
        <f t="shared" si="23"/>
        <v>0</v>
      </c>
      <c r="BR16" s="27">
        <f>AZ16-Y16</f>
        <v>0</v>
      </c>
      <c r="BS16" s="27">
        <f>BA16-AC16</f>
        <v>0</v>
      </c>
      <c r="BT16" s="27">
        <f>BB16-AG16</f>
        <v>0</v>
      </c>
      <c r="BU16" s="27">
        <f>BC16-AI16</f>
        <v>0</v>
      </c>
    </row>
    <row r="17" spans="1:37" ht="20.100000000000001" customHeight="1" x14ac:dyDescent="0.2"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K17" s="27"/>
    </row>
    <row r="18" spans="1:37" ht="20.100000000000001" customHeight="1" x14ac:dyDescent="0.2"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K18" s="27"/>
    </row>
    <row r="19" spans="1:37" s="51" customFormat="1" ht="20.100000000000001" customHeight="1" x14ac:dyDescent="0.2">
      <c r="A19" s="50"/>
      <c r="B19" s="107" t="s">
        <v>52</v>
      </c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K19" s="52"/>
    </row>
    <row r="20" spans="1:37" ht="20.100000000000001" customHeight="1" x14ac:dyDescent="0.2"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K20" s="27"/>
    </row>
  </sheetData>
  <mergeCells count="8">
    <mergeCell ref="B20:AI20"/>
    <mergeCell ref="B2:AC2"/>
    <mergeCell ref="B3:AC3"/>
    <mergeCell ref="D5:AC5"/>
    <mergeCell ref="I6:J6"/>
    <mergeCell ref="B17:AI17"/>
    <mergeCell ref="B18:AI18"/>
    <mergeCell ref="B19:AI19"/>
  </mergeCells>
  <printOptions horizontalCentered="1"/>
  <pageMargins left="0.78740157480314965" right="0.39370078740157483" top="0.98425196850393704" bottom="0.98425196850393704" header="0.98425196850393704" footer="0.98425196850393704"/>
  <pageSetup scale="36" fitToHeight="13" orientation="landscape" horizontalDpi="4294967294" verticalDpi="4294967294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9"/>
  <sheetViews>
    <sheetView view="pageBreakPreview" zoomScale="60" zoomScaleNormal="70" workbookViewId="0">
      <pane ySplit="3" topLeftCell="A4" activePane="bottomLeft" state="frozen"/>
      <selection activeCell="B4" sqref="B4"/>
      <selection pane="bottomLeft" activeCell="BJ15" sqref="BJ15"/>
    </sheetView>
  </sheetViews>
  <sheetFormatPr baseColWidth="10" defaultColWidth="11.42578125" defaultRowHeight="15" x14ac:dyDescent="0.2"/>
  <cols>
    <col min="1" max="6" width="12.7109375" style="3" customWidth="1"/>
    <col min="7" max="7" width="55.7109375" style="4" customWidth="1"/>
    <col min="8" max="8" width="5.7109375" style="4" customWidth="1"/>
    <col min="9" max="9" width="12.7109375" style="6" customWidth="1"/>
    <col min="10" max="12" width="1.7109375" style="6" customWidth="1"/>
    <col min="13" max="13" width="12.7109375" style="6" customWidth="1"/>
    <col min="14" max="14" width="19.85546875" style="6" customWidth="1"/>
    <col min="15" max="15" width="22.5703125" style="6" customWidth="1"/>
    <col min="16" max="16" width="1.7109375" style="6" customWidth="1"/>
    <col min="17" max="17" width="12.7109375" style="6" customWidth="1"/>
    <col min="18" max="20" width="1.7109375" style="6" customWidth="1"/>
    <col min="21" max="21" width="14.85546875" style="6" customWidth="1"/>
    <col min="22" max="22" width="12.42578125" style="6" customWidth="1"/>
    <col min="23" max="23" width="21.140625" style="6" customWidth="1"/>
    <col min="24" max="24" width="21.5703125" style="6" customWidth="1"/>
    <col min="25" max="25" width="18.28515625" style="6" customWidth="1"/>
    <col min="26" max="26" width="14.42578125" style="6" customWidth="1"/>
    <col min="27" max="27" width="19.42578125" style="6" customWidth="1"/>
    <col min="28" max="28" width="12.7109375" style="6" customWidth="1"/>
    <col min="29" max="29" width="1.7109375" style="6" customWidth="1"/>
    <col min="30" max="30" width="12.7109375" style="6" customWidth="1"/>
    <col min="31" max="33" width="1.7109375" style="6" customWidth="1"/>
    <col min="34" max="34" width="12.7109375" style="6" customWidth="1"/>
    <col min="35" max="37" width="1.7109375" style="6" customWidth="1"/>
    <col min="38" max="38" width="12.7109375" style="6" customWidth="1"/>
    <col min="39" max="39" width="1.7109375" style="6" customWidth="1"/>
    <col min="40" max="40" width="12.7109375" style="6" customWidth="1"/>
    <col min="41" max="41" width="11.42578125" style="10"/>
    <col min="42" max="44" width="0" style="10" hidden="1" customWidth="1"/>
    <col min="45" max="45" width="14" style="10" hidden="1" customWidth="1"/>
    <col min="46" max="46" width="9.140625" style="10" bestFit="1" customWidth="1"/>
    <col min="47" max="47" width="7.5703125" style="10" bestFit="1" customWidth="1"/>
    <col min="48" max="49" width="4.140625" style="10" bestFit="1" customWidth="1"/>
    <col min="50" max="50" width="7.5703125" style="10" bestFit="1" customWidth="1"/>
    <col min="51" max="51" width="6.85546875" style="10" bestFit="1" customWidth="1"/>
    <col min="52" max="53" width="5.140625" style="10" bestFit="1" customWidth="1"/>
    <col min="54" max="54" width="5.5703125" style="10" bestFit="1" customWidth="1"/>
    <col min="55" max="55" width="3.7109375" style="10" bestFit="1" customWidth="1"/>
    <col min="56" max="56" width="6.5703125" style="10" bestFit="1" customWidth="1"/>
    <col min="57" max="57" width="5.5703125" style="10" bestFit="1" customWidth="1"/>
    <col min="58" max="58" width="7.7109375" style="10" bestFit="1" customWidth="1"/>
    <col min="59" max="59" width="8.42578125" style="10" bestFit="1" customWidth="1"/>
    <col min="60" max="60" width="9" style="10" bestFit="1" customWidth="1"/>
    <col min="61" max="61" width="4.140625" style="10" bestFit="1" customWidth="1"/>
    <col min="62" max="62" width="4" style="10" bestFit="1" customWidth="1"/>
    <col min="63" max="16384" width="11.42578125" style="10"/>
  </cols>
  <sheetData>
    <row r="1" spans="1:62" s="17" customFormat="1" ht="15.75" thickBot="1" x14ac:dyDescent="0.25">
      <c r="A1" s="3"/>
      <c r="B1" s="3"/>
      <c r="C1" s="3"/>
      <c r="D1" s="3"/>
      <c r="E1" s="3"/>
      <c r="F1" s="3"/>
      <c r="G1" s="14"/>
      <c r="H1" s="15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</row>
    <row r="2" spans="1:62" s="17" customFormat="1" ht="54.95" customHeight="1" x14ac:dyDescent="0.2">
      <c r="A2" s="3"/>
      <c r="B2" s="3"/>
      <c r="C2" s="3"/>
      <c r="D2" s="3"/>
      <c r="E2" s="3"/>
      <c r="F2" s="3"/>
      <c r="G2" s="100" t="s">
        <v>15</v>
      </c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1"/>
      <c r="AI2" s="46"/>
      <c r="AJ2" s="46"/>
      <c r="AK2" s="46"/>
      <c r="AL2" s="46"/>
      <c r="AM2" s="46"/>
      <c r="AN2" s="46"/>
    </row>
    <row r="3" spans="1:62" s="17" customFormat="1" ht="39.950000000000003" customHeight="1" thickBot="1" x14ac:dyDescent="0.25">
      <c r="A3" s="3"/>
      <c r="B3" s="3"/>
      <c r="C3" s="3"/>
      <c r="D3" s="3"/>
      <c r="E3" s="3"/>
      <c r="F3" s="3"/>
      <c r="G3" s="102" t="s">
        <v>44</v>
      </c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41"/>
      <c r="AJ3" s="41"/>
      <c r="AK3" s="41"/>
      <c r="AL3" s="41"/>
      <c r="AM3" s="41"/>
      <c r="AN3" s="41"/>
    </row>
    <row r="4" spans="1:62" s="17" customFormat="1" ht="15" customHeight="1" x14ac:dyDescent="0.2">
      <c r="A4" s="3"/>
      <c r="B4" s="3"/>
      <c r="C4" s="3"/>
      <c r="D4" s="3"/>
      <c r="E4" s="3"/>
      <c r="F4" s="3"/>
      <c r="G4" s="18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</row>
    <row r="5" spans="1:62" s="17" customFormat="1" ht="30" customHeight="1" x14ac:dyDescent="0.25">
      <c r="A5" s="3"/>
      <c r="B5" s="3"/>
      <c r="C5" s="3"/>
      <c r="D5" s="3"/>
      <c r="E5" s="3"/>
      <c r="F5" s="3"/>
      <c r="G5" s="20"/>
      <c r="H5" s="21"/>
      <c r="I5" s="103" t="s">
        <v>28</v>
      </c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42"/>
      <c r="AJ5" s="42"/>
      <c r="AK5" s="42"/>
      <c r="AL5" s="42"/>
      <c r="AM5" s="42"/>
      <c r="AN5" s="42"/>
    </row>
    <row r="6" spans="1:62" s="17" customFormat="1" ht="30" customHeight="1" thickBot="1" x14ac:dyDescent="0.3">
      <c r="A6" s="3"/>
      <c r="B6" s="3"/>
      <c r="C6" s="3"/>
      <c r="D6" s="3"/>
      <c r="E6" s="3"/>
      <c r="F6" s="3"/>
      <c r="G6" s="20"/>
      <c r="H6" s="21"/>
      <c r="I6" s="33"/>
      <c r="J6" s="33"/>
      <c r="K6" s="33"/>
      <c r="L6" s="33"/>
      <c r="M6" s="33"/>
      <c r="N6" s="104" t="s">
        <v>3</v>
      </c>
      <c r="O6" s="104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42"/>
      <c r="AJ6" s="42"/>
      <c r="AK6" s="42"/>
      <c r="AL6" s="42"/>
      <c r="AM6" s="42"/>
      <c r="AN6" s="42"/>
    </row>
    <row r="7" spans="1:62" s="17" customFormat="1" ht="50.1" customHeight="1" thickBot="1" x14ac:dyDescent="0.25">
      <c r="A7" s="3"/>
      <c r="B7" s="3"/>
      <c r="C7" s="3"/>
      <c r="D7" s="3"/>
      <c r="E7" s="3"/>
      <c r="F7" s="3"/>
      <c r="G7" s="22"/>
      <c r="H7" s="23"/>
      <c r="I7" s="24" t="s">
        <v>1</v>
      </c>
      <c r="J7" s="45"/>
      <c r="K7" s="45"/>
      <c r="L7" s="45"/>
      <c r="M7" s="24" t="s">
        <v>2</v>
      </c>
      <c r="N7" s="34" t="s">
        <v>23</v>
      </c>
      <c r="O7" s="34" t="s">
        <v>24</v>
      </c>
      <c r="P7" s="25"/>
      <c r="Q7" s="24" t="s">
        <v>4</v>
      </c>
      <c r="R7" s="45"/>
      <c r="S7" s="45"/>
      <c r="T7" s="45"/>
      <c r="U7" s="24" t="s">
        <v>16</v>
      </c>
      <c r="V7" s="24" t="s">
        <v>5</v>
      </c>
      <c r="W7" s="24" t="s">
        <v>17</v>
      </c>
      <c r="X7" s="24" t="s">
        <v>18</v>
      </c>
      <c r="Y7" s="24" t="s">
        <v>19</v>
      </c>
      <c r="Z7" s="24" t="s">
        <v>20</v>
      </c>
      <c r="AA7" s="24" t="s">
        <v>21</v>
      </c>
      <c r="AB7" s="24" t="s">
        <v>22</v>
      </c>
      <c r="AC7" s="25"/>
      <c r="AD7" s="24" t="s">
        <v>6</v>
      </c>
      <c r="AE7" s="45"/>
      <c r="AF7" s="45"/>
      <c r="AG7" s="45"/>
      <c r="AH7" s="47" t="s">
        <v>7</v>
      </c>
      <c r="AI7" s="44"/>
      <c r="AJ7" s="44"/>
      <c r="AK7" s="44"/>
      <c r="AL7" s="47" t="s">
        <v>30</v>
      </c>
      <c r="AM7" s="48"/>
      <c r="AN7" s="47" t="s">
        <v>31</v>
      </c>
    </row>
    <row r="8" spans="1:62" s="17" customFormat="1" ht="20.100000000000001" customHeight="1" x14ac:dyDescent="0.2">
      <c r="A8" s="2"/>
      <c r="B8" s="2"/>
      <c r="C8" s="2"/>
      <c r="D8" s="2"/>
      <c r="E8" s="2"/>
      <c r="F8" s="2"/>
      <c r="G8" s="5"/>
      <c r="H8" s="2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</row>
    <row r="9" spans="1:62" ht="30" customHeight="1" x14ac:dyDescent="0.2">
      <c r="G9" s="31" t="s">
        <v>8</v>
      </c>
      <c r="I9" s="7">
        <f>SIPE!D16</f>
        <v>12685</v>
      </c>
      <c r="J9" s="7"/>
      <c r="K9" s="7"/>
      <c r="L9" s="7"/>
      <c r="M9" s="7">
        <f>SIPE!H16</f>
        <v>1201</v>
      </c>
      <c r="N9" s="7">
        <f>SIPE!I16</f>
        <v>0</v>
      </c>
      <c r="O9" s="7">
        <f>SIPE!J16</f>
        <v>0</v>
      </c>
      <c r="P9" s="7"/>
      <c r="Q9" s="7">
        <f>SIPE!L16</f>
        <v>1201</v>
      </c>
      <c r="R9" s="7"/>
      <c r="S9" s="7"/>
      <c r="T9" s="7"/>
      <c r="U9" s="7">
        <f>SIPE!P16</f>
        <v>437</v>
      </c>
      <c r="V9" s="7">
        <f>SIPE!Q16</f>
        <v>0</v>
      </c>
      <c r="W9" s="7">
        <f>SIPE!R16</f>
        <v>18</v>
      </c>
      <c r="X9" s="7">
        <f>SIPE!S16</f>
        <v>40</v>
      </c>
      <c r="Y9" s="7">
        <f>SIPE!T16</f>
        <v>1</v>
      </c>
      <c r="Z9" s="7">
        <f>SIPE!U16</f>
        <v>921</v>
      </c>
      <c r="AA9" s="7">
        <f>SIPE!V16</f>
        <v>40</v>
      </c>
      <c r="AB9" s="7">
        <f>SIPE!W16</f>
        <v>1563</v>
      </c>
      <c r="AC9" s="7"/>
      <c r="AD9" s="7">
        <f>SIPE!Y16</f>
        <v>3020</v>
      </c>
      <c r="AE9" s="7"/>
      <c r="AF9" s="7"/>
      <c r="AG9" s="7"/>
      <c r="AH9" s="7">
        <f>SIPE!AC16</f>
        <v>10861</v>
      </c>
      <c r="AI9" s="7"/>
      <c r="AJ9" s="7"/>
      <c r="AK9" s="7"/>
      <c r="AL9" s="7">
        <f>SIPE!AG16</f>
        <v>0</v>
      </c>
      <c r="AM9" s="7"/>
      <c r="AN9" s="7">
        <f>SIPE!AI16</f>
        <v>5</v>
      </c>
      <c r="AP9" s="27">
        <f>I9+Q9-AD9-AH9+AL9-AN9</f>
        <v>0</v>
      </c>
      <c r="AQ9" s="27">
        <f>SUM(U9:AC9)-AD9</f>
        <v>0</v>
      </c>
      <c r="AR9" s="27">
        <f>SUM(M9:O9)-Q9</f>
        <v>0</v>
      </c>
      <c r="AS9" s="27" t="b">
        <f>SUM(U9:AB9)=AD9</f>
        <v>1</v>
      </c>
      <c r="AT9" s="53">
        <v>12685</v>
      </c>
      <c r="AU9" s="88">
        <v>1201</v>
      </c>
      <c r="AV9" s="89">
        <v>0</v>
      </c>
      <c r="AW9" s="90">
        <v>0</v>
      </c>
      <c r="AX9" s="53">
        <v>1201</v>
      </c>
      <c r="AY9" s="88">
        <v>437</v>
      </c>
      <c r="AZ9" s="89">
        <v>0</v>
      </c>
      <c r="BA9" s="89">
        <v>18</v>
      </c>
      <c r="BB9" s="89">
        <v>40</v>
      </c>
      <c r="BC9" s="89">
        <v>1</v>
      </c>
      <c r="BD9" s="89">
        <v>921</v>
      </c>
      <c r="BE9" s="89">
        <v>40</v>
      </c>
      <c r="BF9" s="90">
        <v>1563</v>
      </c>
      <c r="BG9" s="53">
        <v>3020</v>
      </c>
      <c r="BH9" s="53">
        <v>10861</v>
      </c>
      <c r="BI9" s="53">
        <v>0</v>
      </c>
      <c r="BJ9" s="53">
        <v>5</v>
      </c>
    </row>
    <row r="10" spans="1:62" ht="30" customHeight="1" x14ac:dyDescent="0.2">
      <c r="G10" s="32" t="s">
        <v>9</v>
      </c>
      <c r="I10" s="28">
        <f>SM!D16</f>
        <v>469</v>
      </c>
      <c r="J10" s="7"/>
      <c r="K10" s="7"/>
      <c r="L10" s="7"/>
      <c r="M10" s="28">
        <f>SM!H16</f>
        <v>314</v>
      </c>
      <c r="N10" s="28">
        <f>SM!I16</f>
        <v>0</v>
      </c>
      <c r="O10" s="28">
        <f>SM!J16</f>
        <v>0</v>
      </c>
      <c r="P10" s="7"/>
      <c r="Q10" s="28">
        <f>SM!L16</f>
        <v>314</v>
      </c>
      <c r="R10" s="7"/>
      <c r="S10" s="7"/>
      <c r="T10" s="7"/>
      <c r="U10" s="28">
        <f>SM!P16</f>
        <v>83</v>
      </c>
      <c r="V10" s="28">
        <f>SM!Q16</f>
        <v>41</v>
      </c>
      <c r="W10" s="28">
        <f>SM!R16</f>
        <v>29</v>
      </c>
      <c r="X10" s="28">
        <f>SM!S16</f>
        <v>19</v>
      </c>
      <c r="Y10" s="28">
        <f>SM!T16</f>
        <v>0</v>
      </c>
      <c r="Z10" s="28">
        <f>SM!U16</f>
        <v>79</v>
      </c>
      <c r="AA10" s="28">
        <f>SM!V16</f>
        <v>0</v>
      </c>
      <c r="AB10" s="28">
        <f>SM!W16</f>
        <v>146</v>
      </c>
      <c r="AC10" s="7"/>
      <c r="AD10" s="28">
        <f>(SM!Y16)</f>
        <v>397</v>
      </c>
      <c r="AE10" s="7"/>
      <c r="AF10" s="7"/>
      <c r="AG10" s="7"/>
      <c r="AH10" s="28">
        <f>SM!AC16</f>
        <v>386</v>
      </c>
      <c r="AI10" s="7"/>
      <c r="AJ10" s="7"/>
      <c r="AK10" s="7"/>
      <c r="AL10" s="28">
        <f>SM!AG16</f>
        <v>0</v>
      </c>
      <c r="AM10" s="7"/>
      <c r="AN10" s="28">
        <f>SM!AI16</f>
        <v>0</v>
      </c>
      <c r="AP10" s="27">
        <f t="shared" ref="AP10:AP12" si="0">I10+Q10-AD10-AH10+AL10-AN10</f>
        <v>0</v>
      </c>
      <c r="AQ10" s="27">
        <f>SUM(U10:AC10)-AD10</f>
        <v>0</v>
      </c>
      <c r="AR10" s="27">
        <f t="shared" ref="AR10:AR12" si="1">SUM(M10:O10)-Q10</f>
        <v>0</v>
      </c>
      <c r="AS10" s="27" t="b">
        <f t="shared" ref="AS10:AS14" si="2">SUM(U10:AB10)=AD10</f>
        <v>1</v>
      </c>
      <c r="AT10" s="53">
        <v>2385</v>
      </c>
      <c r="AU10" s="88">
        <v>1939</v>
      </c>
      <c r="AV10" s="89">
        <v>0</v>
      </c>
      <c r="AW10" s="90">
        <v>0</v>
      </c>
      <c r="AX10" s="53">
        <v>1939</v>
      </c>
      <c r="AY10" s="88">
        <v>580</v>
      </c>
      <c r="AZ10" s="89">
        <v>183</v>
      </c>
      <c r="BA10" s="89">
        <v>221</v>
      </c>
      <c r="BB10" s="89">
        <v>43</v>
      </c>
      <c r="BC10" s="89">
        <v>0</v>
      </c>
      <c r="BD10" s="89">
        <v>550</v>
      </c>
      <c r="BE10" s="89">
        <v>0</v>
      </c>
      <c r="BF10" s="90">
        <v>764</v>
      </c>
      <c r="BG10" s="53">
        <v>2341</v>
      </c>
      <c r="BH10" s="53">
        <v>1980</v>
      </c>
      <c r="BI10" s="53">
        <v>0</v>
      </c>
      <c r="BJ10" s="53">
        <v>3</v>
      </c>
    </row>
    <row r="11" spans="1:62" ht="30" customHeight="1" x14ac:dyDescent="0.2">
      <c r="G11" s="31" t="s">
        <v>10</v>
      </c>
      <c r="I11" s="7">
        <f>SD!D16</f>
        <v>2385</v>
      </c>
      <c r="J11" s="7"/>
      <c r="K11" s="7"/>
      <c r="L11" s="7"/>
      <c r="M11" s="7">
        <f>SD!H16</f>
        <v>1939</v>
      </c>
      <c r="N11" s="7">
        <f>SD!I16</f>
        <v>0</v>
      </c>
      <c r="O11" s="7">
        <f>SD!J16</f>
        <v>0</v>
      </c>
      <c r="P11" s="7"/>
      <c r="Q11" s="7">
        <f>SD!L16</f>
        <v>1939</v>
      </c>
      <c r="R11" s="7"/>
      <c r="S11" s="7"/>
      <c r="T11" s="7"/>
      <c r="U11" s="7">
        <f>SD!P16</f>
        <v>580</v>
      </c>
      <c r="V11" s="7">
        <f>SD!Q16</f>
        <v>183</v>
      </c>
      <c r="W11" s="7">
        <f>SD!R16</f>
        <v>221</v>
      </c>
      <c r="X11" s="7">
        <f>SD!S16</f>
        <v>43</v>
      </c>
      <c r="Y11" s="7">
        <f>SD!T16</f>
        <v>0</v>
      </c>
      <c r="Z11" s="7">
        <f>SD!U16</f>
        <v>550</v>
      </c>
      <c r="AA11" s="7">
        <f>SD!V16</f>
        <v>0</v>
      </c>
      <c r="AB11" s="7">
        <f>SD!W16</f>
        <v>764</v>
      </c>
      <c r="AC11" s="7"/>
      <c r="AD11" s="7">
        <f>(SD!Y16)</f>
        <v>2341</v>
      </c>
      <c r="AE11" s="7"/>
      <c r="AF11" s="7"/>
      <c r="AG11" s="7"/>
      <c r="AH11" s="7">
        <f>SD!AC16</f>
        <v>1980</v>
      </c>
      <c r="AI11" s="7"/>
      <c r="AJ11" s="7"/>
      <c r="AK11" s="7"/>
      <c r="AL11" s="7">
        <f>SD!AG16</f>
        <v>0</v>
      </c>
      <c r="AM11" s="7"/>
      <c r="AN11" s="7">
        <f>SD!AI16</f>
        <v>3</v>
      </c>
      <c r="AP11" s="27">
        <f t="shared" si="0"/>
        <v>0</v>
      </c>
      <c r="AQ11" s="27">
        <f t="shared" ref="AQ11:AQ12" si="3">SUM(U11:AC11)-AD11</f>
        <v>0</v>
      </c>
      <c r="AR11" s="27">
        <f t="shared" si="1"/>
        <v>0</v>
      </c>
      <c r="AS11" s="27" t="b">
        <f t="shared" si="2"/>
        <v>1</v>
      </c>
      <c r="AT11" s="53">
        <v>286</v>
      </c>
      <c r="AU11" s="88">
        <v>353</v>
      </c>
      <c r="AV11" s="89">
        <v>0</v>
      </c>
      <c r="AW11" s="90">
        <v>0</v>
      </c>
      <c r="AX11" s="53">
        <v>353</v>
      </c>
      <c r="AY11" s="88">
        <v>121</v>
      </c>
      <c r="AZ11" s="89">
        <v>16</v>
      </c>
      <c r="BA11" s="89">
        <v>29</v>
      </c>
      <c r="BB11" s="89">
        <v>19</v>
      </c>
      <c r="BC11" s="89">
        <v>0</v>
      </c>
      <c r="BD11" s="89">
        <v>123</v>
      </c>
      <c r="BE11" s="89">
        <v>15</v>
      </c>
      <c r="BF11" s="90">
        <v>140</v>
      </c>
      <c r="BG11" s="53">
        <v>463</v>
      </c>
      <c r="BH11" s="53">
        <v>176</v>
      </c>
      <c r="BI11" s="53">
        <v>0</v>
      </c>
      <c r="BJ11" s="53">
        <v>0</v>
      </c>
    </row>
    <row r="12" spans="1:62" ht="30" customHeight="1" x14ac:dyDescent="0.2">
      <c r="G12" s="32" t="s">
        <v>11</v>
      </c>
      <c r="I12" s="28">
        <f>SE!D16</f>
        <v>286</v>
      </c>
      <c r="J12" s="7"/>
      <c r="K12" s="7"/>
      <c r="L12" s="7"/>
      <c r="M12" s="28">
        <f>SE!H16</f>
        <v>353</v>
      </c>
      <c r="N12" s="28">
        <f>SE!I16</f>
        <v>0</v>
      </c>
      <c r="O12" s="28">
        <f>SE!J16</f>
        <v>0</v>
      </c>
      <c r="P12" s="7"/>
      <c r="Q12" s="28">
        <f>SE!L16</f>
        <v>353</v>
      </c>
      <c r="R12" s="7"/>
      <c r="S12" s="7"/>
      <c r="T12" s="7"/>
      <c r="U12" s="28">
        <f>SE!P16</f>
        <v>121</v>
      </c>
      <c r="V12" s="28">
        <f>SE!Q16</f>
        <v>16</v>
      </c>
      <c r="W12" s="28">
        <f>SE!R16</f>
        <v>29</v>
      </c>
      <c r="X12" s="28">
        <f>SE!S16</f>
        <v>19</v>
      </c>
      <c r="Y12" s="28">
        <f>SE!T16</f>
        <v>0</v>
      </c>
      <c r="Z12" s="28">
        <f>SE!U16</f>
        <v>123</v>
      </c>
      <c r="AA12" s="28">
        <f>SE!V16</f>
        <v>15</v>
      </c>
      <c r="AB12" s="28">
        <f>SE!W16</f>
        <v>140</v>
      </c>
      <c r="AC12" s="7"/>
      <c r="AD12" s="28">
        <f>(SE!Y16)</f>
        <v>463</v>
      </c>
      <c r="AE12" s="7"/>
      <c r="AF12" s="7"/>
      <c r="AG12" s="7"/>
      <c r="AH12" s="28">
        <f>SE!AC16</f>
        <v>176</v>
      </c>
      <c r="AI12" s="7"/>
      <c r="AJ12" s="7"/>
      <c r="AK12" s="7"/>
      <c r="AL12" s="28">
        <f>SE!AG16</f>
        <v>0</v>
      </c>
      <c r="AM12" s="7"/>
      <c r="AN12" s="28">
        <f>SE!AI16</f>
        <v>0</v>
      </c>
      <c r="AP12" s="27">
        <f t="shared" si="0"/>
        <v>0</v>
      </c>
      <c r="AQ12" s="27">
        <f t="shared" si="3"/>
        <v>0</v>
      </c>
      <c r="AR12" s="27">
        <f t="shared" si="1"/>
        <v>0</v>
      </c>
      <c r="AS12" s="27" t="b">
        <f t="shared" si="2"/>
        <v>1</v>
      </c>
      <c r="AT12" s="53">
        <v>469</v>
      </c>
      <c r="AU12" s="88">
        <v>314</v>
      </c>
      <c r="AV12" s="89">
        <v>0</v>
      </c>
      <c r="AW12" s="90">
        <v>0</v>
      </c>
      <c r="AX12" s="53">
        <v>314</v>
      </c>
      <c r="AY12" s="88">
        <v>83</v>
      </c>
      <c r="AZ12" s="89">
        <v>41</v>
      </c>
      <c r="BA12" s="89">
        <v>29</v>
      </c>
      <c r="BB12" s="89">
        <v>19</v>
      </c>
      <c r="BC12" s="89">
        <v>0</v>
      </c>
      <c r="BD12" s="89">
        <v>79</v>
      </c>
      <c r="BE12" s="89">
        <v>0</v>
      </c>
      <c r="BF12" s="90">
        <v>146</v>
      </c>
      <c r="BG12" s="53">
        <v>397</v>
      </c>
      <c r="BH12" s="53">
        <v>386</v>
      </c>
      <c r="BI12" s="53">
        <v>0</v>
      </c>
      <c r="BJ12" s="53">
        <v>0</v>
      </c>
    </row>
    <row r="13" spans="1:62" ht="20.100000000000001" customHeight="1" x14ac:dyDescent="0.2"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P13" s="27"/>
      <c r="AQ13" s="27"/>
      <c r="AR13" s="27"/>
      <c r="AS13" s="27"/>
      <c r="AT13" s="27">
        <f>SUM(AT9:AT12)</f>
        <v>15825</v>
      </c>
      <c r="AU13" s="27">
        <f t="shared" ref="AU13:BJ13" si="4">SUM(AU9:AU12)</f>
        <v>3807</v>
      </c>
      <c r="AV13" s="27">
        <f t="shared" si="4"/>
        <v>0</v>
      </c>
      <c r="AW13" s="27">
        <f t="shared" si="4"/>
        <v>0</v>
      </c>
      <c r="AX13" s="27">
        <f t="shared" si="4"/>
        <v>3807</v>
      </c>
      <c r="AY13" s="27">
        <f t="shared" si="4"/>
        <v>1221</v>
      </c>
      <c r="AZ13" s="27">
        <f t="shared" si="4"/>
        <v>240</v>
      </c>
      <c r="BA13" s="27">
        <f t="shared" si="4"/>
        <v>297</v>
      </c>
      <c r="BB13" s="27">
        <f t="shared" si="4"/>
        <v>121</v>
      </c>
      <c r="BC13" s="27">
        <f t="shared" si="4"/>
        <v>1</v>
      </c>
      <c r="BD13" s="27">
        <f t="shared" si="4"/>
        <v>1673</v>
      </c>
      <c r="BE13" s="27">
        <f t="shared" si="4"/>
        <v>55</v>
      </c>
      <c r="BF13" s="27">
        <f t="shared" si="4"/>
        <v>2613</v>
      </c>
      <c r="BG13" s="27">
        <f t="shared" si="4"/>
        <v>6221</v>
      </c>
      <c r="BH13" s="27">
        <f t="shared" si="4"/>
        <v>13403</v>
      </c>
      <c r="BI13" s="27">
        <f t="shared" si="4"/>
        <v>0</v>
      </c>
      <c r="BJ13" s="27">
        <f t="shared" si="4"/>
        <v>8</v>
      </c>
    </row>
    <row r="14" spans="1:62" s="9" customFormat="1" ht="30" customHeight="1" x14ac:dyDescent="0.2">
      <c r="A14" s="11"/>
      <c r="B14" s="11"/>
      <c r="C14" s="11"/>
      <c r="D14" s="11"/>
      <c r="E14" s="11"/>
      <c r="F14" s="12"/>
      <c r="G14" s="29" t="s">
        <v>0</v>
      </c>
      <c r="I14" s="30">
        <f>I9+I10+I11+I12</f>
        <v>15825</v>
      </c>
      <c r="J14" s="13"/>
      <c r="K14" s="13"/>
      <c r="L14" s="13"/>
      <c r="M14" s="30">
        <f t="shared" ref="M14:O14" si="5">M9+M10+M11+M12</f>
        <v>3807</v>
      </c>
      <c r="N14" s="30">
        <f t="shared" si="5"/>
        <v>0</v>
      </c>
      <c r="O14" s="30">
        <f t="shared" si="5"/>
        <v>0</v>
      </c>
      <c r="P14" s="7"/>
      <c r="Q14" s="30">
        <f>Q9+Q10+Q11+Q12</f>
        <v>3807</v>
      </c>
      <c r="R14" s="13"/>
      <c r="S14" s="13"/>
      <c r="T14" s="13"/>
      <c r="U14" s="30">
        <f t="shared" ref="U14:AB14" si="6">U9+U10+U11+U12</f>
        <v>1221</v>
      </c>
      <c r="V14" s="30">
        <f t="shared" si="6"/>
        <v>240</v>
      </c>
      <c r="W14" s="30">
        <f t="shared" si="6"/>
        <v>297</v>
      </c>
      <c r="X14" s="30">
        <f t="shared" si="6"/>
        <v>121</v>
      </c>
      <c r="Y14" s="30">
        <f t="shared" si="6"/>
        <v>1</v>
      </c>
      <c r="Z14" s="30">
        <f t="shared" si="6"/>
        <v>1673</v>
      </c>
      <c r="AA14" s="30">
        <f t="shared" si="6"/>
        <v>55</v>
      </c>
      <c r="AB14" s="30">
        <f t="shared" si="6"/>
        <v>2613</v>
      </c>
      <c r="AC14" s="13"/>
      <c r="AD14" s="30">
        <f>AD9+AD10+AD11+AD12</f>
        <v>6221</v>
      </c>
      <c r="AE14" s="13"/>
      <c r="AF14" s="13"/>
      <c r="AG14" s="13"/>
      <c r="AH14" s="30">
        <f>AH9+AH10+AH11+AH12</f>
        <v>13403</v>
      </c>
      <c r="AI14" s="13"/>
      <c r="AJ14" s="13"/>
      <c r="AK14" s="13"/>
      <c r="AL14" s="30">
        <f>AL9+AL10+AL11+AL12</f>
        <v>0</v>
      </c>
      <c r="AM14" s="13"/>
      <c r="AN14" s="30">
        <f>AN9+AN10+AN11+AN12</f>
        <v>8</v>
      </c>
      <c r="AP14" s="27"/>
      <c r="AQ14" s="27"/>
      <c r="AR14" s="27"/>
      <c r="AS14" s="27" t="b">
        <f t="shared" si="2"/>
        <v>1</v>
      </c>
      <c r="AT14" s="53">
        <f>AT13-I14</f>
        <v>0</v>
      </c>
      <c r="AU14" s="53">
        <f>M14-AU13</f>
        <v>0</v>
      </c>
      <c r="AV14" s="53">
        <f t="shared" ref="AV14:AW14" si="7">N14-AV13</f>
        <v>0</v>
      </c>
      <c r="AW14" s="53">
        <f t="shared" si="7"/>
        <v>0</v>
      </c>
      <c r="AX14" s="53">
        <f>Q14-AX13</f>
        <v>0</v>
      </c>
      <c r="AY14" s="53">
        <f>AY13-U14</f>
        <v>0</v>
      </c>
      <c r="AZ14" s="53">
        <f t="shared" ref="AZ14:BF14" si="8">AZ13-V14</f>
        <v>0</v>
      </c>
      <c r="BA14" s="53">
        <f t="shared" si="8"/>
        <v>0</v>
      </c>
      <c r="BB14" s="53">
        <f t="shared" si="8"/>
        <v>0</v>
      </c>
      <c r="BC14" s="53">
        <f t="shared" si="8"/>
        <v>0</v>
      </c>
      <c r="BD14" s="53">
        <f t="shared" si="8"/>
        <v>0</v>
      </c>
      <c r="BE14" s="53">
        <f t="shared" si="8"/>
        <v>0</v>
      </c>
      <c r="BF14" s="53">
        <f t="shared" si="8"/>
        <v>0</v>
      </c>
      <c r="BG14" s="53">
        <f>BG13-AD14</f>
        <v>0</v>
      </c>
      <c r="BH14" s="53">
        <f>BH13-AH14</f>
        <v>0</v>
      </c>
      <c r="BI14" s="53">
        <f>BI13-AL14</f>
        <v>0</v>
      </c>
      <c r="BJ14" s="53">
        <f>BJ13-AN14</f>
        <v>0</v>
      </c>
    </row>
    <row r="15" spans="1:62" s="1" customFormat="1" ht="20.100000000000001" customHeight="1" x14ac:dyDescent="0.2">
      <c r="A15" s="2"/>
      <c r="B15" s="2"/>
      <c r="C15" s="2"/>
      <c r="D15" s="2"/>
      <c r="E15" s="2"/>
      <c r="F15" s="3"/>
      <c r="G15" s="5"/>
      <c r="H15" s="5"/>
      <c r="I15" s="8"/>
      <c r="J15" s="8"/>
      <c r="K15" s="8"/>
      <c r="L15" s="8"/>
      <c r="M15" s="8"/>
      <c r="N15" s="8"/>
      <c r="O15" s="8"/>
      <c r="P15" s="7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</row>
    <row r="16" spans="1:62" ht="13.5" customHeight="1" x14ac:dyDescent="0.2"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</row>
    <row r="17" spans="7:40" ht="13.5" customHeight="1" x14ac:dyDescent="0.2">
      <c r="G17" s="107" t="s">
        <v>52</v>
      </c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</row>
    <row r="18" spans="7:40" ht="13.5" customHeight="1" x14ac:dyDescent="0.2"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3"/>
      <c r="AJ18" s="43"/>
      <c r="AK18" s="43"/>
      <c r="AL18" s="43"/>
      <c r="AM18" s="43"/>
      <c r="AN18" s="43"/>
    </row>
    <row r="19" spans="7:40" ht="13.5" customHeight="1" x14ac:dyDescent="0.2"/>
  </sheetData>
  <mergeCells count="5">
    <mergeCell ref="G2:AH2"/>
    <mergeCell ref="G3:AH3"/>
    <mergeCell ref="I5:AH5"/>
    <mergeCell ref="N6:O6"/>
    <mergeCell ref="G17:AN17"/>
  </mergeCells>
  <printOptions horizontalCentered="1"/>
  <pageMargins left="0.78740157480314965" right="0.39370078740157483" top="0.98425196850393704" bottom="0.98425196850393704" header="0.98425196850393704" footer="0.98425196850393704"/>
  <pageSetup scale="32" fitToHeight="13" orientation="landscape" horizontalDpi="4294967294" verticalDpi="4294967294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A45EDD32961F649A3200C5A15B380D7" ma:contentTypeVersion="9" ma:contentTypeDescription="Crear nuevo documento." ma:contentTypeScope="" ma:versionID="03a033d4dfb299d7f3c5e619feb53db3">
  <xsd:schema xmlns:xsd="http://www.w3.org/2001/XMLSchema" xmlns:xs="http://www.w3.org/2001/XMLSchema" xmlns:p="http://schemas.microsoft.com/office/2006/metadata/properties" xmlns:ns2="d155cbba-6a00-4377-acd5-c72367f4f837" targetNamespace="http://schemas.microsoft.com/office/2006/metadata/properties" ma:root="true" ma:fieldsID="f036ce6cd25c8835ef975b208f91a29b" ns2:_="">
    <xsd:import namespace="d155cbba-6a00-4377-acd5-c72367f4f8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55cbba-6a00-4377-acd5-c72367f4f8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2E913E4-70EE-4C3A-9BFE-996FC83020B1}"/>
</file>

<file path=customXml/itemProps2.xml><?xml version="1.0" encoding="utf-8"?>
<ds:datastoreItem xmlns:ds="http://schemas.openxmlformats.org/officeDocument/2006/customXml" ds:itemID="{EC9D24F0-147C-4839-BDE7-10837820BE86}"/>
</file>

<file path=customXml/itemProps3.xml><?xml version="1.0" encoding="utf-8"?>
<ds:datastoreItem xmlns:ds="http://schemas.openxmlformats.org/officeDocument/2006/customXml" ds:itemID="{F507A935-79CE-4507-8CD4-1274A8B004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12</vt:i4>
      </vt:variant>
    </vt:vector>
  </HeadingPairs>
  <TitlesOfParts>
    <vt:vector size="18" baseType="lpstr">
      <vt:lpstr>SIPE</vt:lpstr>
      <vt:lpstr>SD</vt:lpstr>
      <vt:lpstr>SE</vt:lpstr>
      <vt:lpstr>SM</vt:lpstr>
      <vt:lpstr>JD_TOTAL_</vt:lpstr>
      <vt:lpstr>JD_TOTAL_TIPO</vt:lpstr>
      <vt:lpstr>JD_TOTAL_!Área_de_impresión</vt:lpstr>
      <vt:lpstr>JD_TOTAL_TIPO!Área_de_impresión</vt:lpstr>
      <vt:lpstr>SD!Área_de_impresión</vt:lpstr>
      <vt:lpstr>SE!Área_de_impresión</vt:lpstr>
      <vt:lpstr>SIPE!Área_de_impresión</vt:lpstr>
      <vt:lpstr>SM!Área_de_impresión</vt:lpstr>
      <vt:lpstr>JD_TOTAL_!Print_Area</vt:lpstr>
      <vt:lpstr>JD_TOTAL_TIPO!Print_Area</vt:lpstr>
      <vt:lpstr>SD!Print_Area</vt:lpstr>
      <vt:lpstr>SE!Print_Area</vt:lpstr>
      <vt:lpstr>SIPE!Print_Area</vt:lpstr>
      <vt:lpstr>SM!Print_Area</vt:lpstr>
    </vt:vector>
  </TitlesOfParts>
  <Company>CJF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Lorena Jimenez Pacheco</dc:creator>
  <cp:lastModifiedBy>Andrea Lorena Jimenez Pacheco</cp:lastModifiedBy>
  <cp:lastPrinted>2016-12-05T04:06:54Z</cp:lastPrinted>
  <dcterms:created xsi:type="dcterms:W3CDTF">2004-11-25T00:45:26Z</dcterms:created>
  <dcterms:modified xsi:type="dcterms:W3CDTF">2020-11-25T03:21:02Z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  <property fmtid="{D5CDD505-2E9C-101B-9397-08002B2CF9AE}" pid="3" name="ContentTypeId">
    <vt:lpwstr>0x0101007A45EDD32961F649A3200C5A15B380D7</vt:lpwstr>
  </property>
</Properties>
</file>